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dbsaorg-my.sharepoint.com/personal/nokuthulas_dbsa_org/Documents/Documents/Vukile (RFP081.2025-Dikidikini Bridge)/RFP081_2025 Tender Pack-10 10 2025/"/>
    </mc:Choice>
  </mc:AlternateContent>
  <xr:revisionPtr revIDLastSave="0" documentId="8_{43815962-10B8-4052-BAC0-C25FD8D7B84D}" xr6:coauthVersionLast="47" xr6:coauthVersionMax="47" xr10:uidLastSave="{00000000-0000-0000-0000-000000000000}"/>
  <bookViews>
    <workbookView xWindow="-110" yWindow="-110" windowWidth="19420" windowHeight="11500" xr2:uid="{00000000-000D-0000-FFFF-FFFF00000000}"/>
  </bookViews>
  <sheets>
    <sheet name="Preliminary and General" sheetId="18" r:id="rId1"/>
    <sheet name="Bulk Earthworks" sheetId="9" r:id="rId2"/>
    <sheet name="Roadworks" sheetId="16" r:id="rId3"/>
    <sheet name="Concrete Abutments" sheetId="7" r:id="rId4"/>
    <sheet name="Gabions" sheetId="8" r:id="rId5"/>
    <sheet name="Piling" sheetId="10" r:id="rId6"/>
    <sheet name="Bridge" sheetId="12" r:id="rId7"/>
    <sheet name="Contract Participation Goals" sheetId="19" r:id="rId8"/>
    <sheet name="Summary" sheetId="11" r:id="rId9"/>
  </sheets>
  <definedNames>
    <definedName name="_xlnm.Print_Area" localSheetId="6">Bridge!$A$1:$G$29</definedName>
    <definedName name="_xlnm.Print_Area" localSheetId="1">'Bulk Earthworks'!$A$1:$G$45</definedName>
    <definedName name="_xlnm.Print_Area" localSheetId="3">'Concrete Abutments'!$A$1:$G$86</definedName>
    <definedName name="_xlnm.Print_Area" localSheetId="7">'Contract Participation Goals'!$A$1:$F$31</definedName>
    <definedName name="_xlnm.Print_Area" localSheetId="4">Gabions!$A$1:$G$49</definedName>
    <definedName name="_xlnm.Print_Area" localSheetId="5">Piling!$A$1:$G$49</definedName>
    <definedName name="_xlnm.Print_Area" localSheetId="0">'Preliminary and General'!$A$1:$G$171</definedName>
    <definedName name="_xlnm.Print_Area" localSheetId="2">Roadworks!$A$1:$G$41</definedName>
    <definedName name="_xlnm.Print_Area" localSheetId="8">Summary!$A$1:$D$51</definedName>
    <definedName name="_xlnm.Print_Titles" localSheetId="1">'Bulk Earthworks'!$1:$3</definedName>
    <definedName name="_xlnm.Print_Titles" localSheetId="3">'Concrete Abutments'!$1:$2</definedName>
    <definedName name="_xlnm.Print_Titles" localSheetId="5">Piling!$1:$2</definedName>
    <definedName name="_xlnm.Print_Titles" localSheetId="0">'Preliminary and General'!$1:$3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5" i="18" l="1"/>
  <c r="G94" i="18"/>
  <c r="F94" i="18"/>
  <c r="F91" i="18"/>
  <c r="G31" i="8" l="1"/>
  <c r="G17" i="8"/>
  <c r="G28" i="16"/>
  <c r="G22" i="16"/>
  <c r="E92" i="18" l="1"/>
  <c r="G88" i="18"/>
  <c r="G91" i="18"/>
  <c r="G25" i="12" l="1"/>
  <c r="G21" i="12"/>
  <c r="G19" i="12"/>
  <c r="G15" i="12"/>
  <c r="G13" i="12"/>
  <c r="G29" i="12" l="1"/>
  <c r="G48" i="10"/>
  <c r="G47" i="10"/>
  <c r="G46" i="10"/>
  <c r="G45" i="10"/>
  <c r="G44" i="10"/>
  <c r="G43" i="10"/>
  <c r="G42" i="10"/>
  <c r="G41" i="10"/>
  <c r="G40" i="10"/>
  <c r="G39" i="10"/>
  <c r="G38" i="10"/>
  <c r="G37" i="10"/>
  <c r="G36" i="10"/>
  <c r="G35" i="10"/>
  <c r="G34" i="10"/>
  <c r="G33" i="10"/>
  <c r="G32" i="10"/>
  <c r="G31" i="10"/>
  <c r="G30" i="10"/>
  <c r="G29" i="10"/>
  <c r="G28" i="10"/>
  <c r="G27" i="10"/>
  <c r="G26" i="10"/>
  <c r="G25" i="10"/>
  <c r="G23" i="10"/>
  <c r="G19" i="10"/>
  <c r="G18" i="10"/>
  <c r="G17" i="10"/>
  <c r="G16" i="10"/>
  <c r="G15" i="10"/>
  <c r="G14" i="10"/>
  <c r="G13" i="10"/>
  <c r="G12" i="10"/>
  <c r="D20" i="11"/>
  <c r="G48" i="8"/>
  <c r="D26" i="11"/>
  <c r="G47" i="8"/>
  <c r="G45" i="8"/>
  <c r="G41" i="8"/>
  <c r="G40" i="8"/>
  <c r="G38" i="8"/>
  <c r="G34" i="8"/>
  <c r="G33" i="8"/>
  <c r="G28" i="8"/>
  <c r="G27" i="8"/>
  <c r="G25" i="8"/>
  <c r="G21" i="8"/>
  <c r="G20" i="8"/>
  <c r="G13" i="8"/>
  <c r="G8" i="8"/>
  <c r="G6" i="8"/>
  <c r="G39" i="16"/>
  <c r="G36" i="16"/>
  <c r="G35" i="16"/>
  <c r="G31" i="16"/>
  <c r="G30" i="16"/>
  <c r="G27" i="16"/>
  <c r="G23" i="16"/>
  <c r="G21" i="16"/>
  <c r="G19" i="16"/>
  <c r="G11" i="16"/>
  <c r="G10" i="16"/>
  <c r="G7" i="16"/>
  <c r="G5" i="16"/>
  <c r="G43" i="9"/>
  <c r="G35" i="9"/>
  <c r="G34" i="9"/>
  <c r="G31" i="9"/>
  <c r="G30" i="9"/>
  <c r="G27" i="9"/>
  <c r="G26" i="9"/>
  <c r="G23" i="9"/>
  <c r="G22" i="9"/>
  <c r="G19" i="9"/>
  <c r="G18" i="9"/>
  <c r="G15" i="9"/>
  <c r="G14" i="9"/>
  <c r="G9" i="9"/>
  <c r="G8" i="9"/>
  <c r="G7" i="9"/>
  <c r="G6" i="9"/>
  <c r="G41" i="16" l="1"/>
  <c r="G45" i="9"/>
  <c r="E22" i="10"/>
  <c r="G22" i="10" s="1"/>
  <c r="E21" i="10"/>
  <c r="G21" i="10" s="1"/>
  <c r="E20" i="10"/>
  <c r="G20" i="10" s="1"/>
  <c r="G6" i="10"/>
  <c r="E24" i="10" l="1"/>
  <c r="G24" i="10" s="1"/>
  <c r="G49" i="10" s="1"/>
  <c r="D22" i="11" s="1"/>
  <c r="D12" i="11"/>
  <c r="D16" i="11" l="1"/>
  <c r="G48" i="7" l="1"/>
  <c r="G49" i="7"/>
  <c r="G9" i="7"/>
  <c r="G8" i="7"/>
  <c r="G7" i="7"/>
  <c r="D24" i="11" l="1"/>
  <c r="D14" i="11" l="1"/>
  <c r="G50" i="7"/>
  <c r="G36" i="7"/>
  <c r="G46" i="7"/>
  <c r="G53" i="7"/>
  <c r="G52" i="7"/>
  <c r="G31" i="7"/>
  <c r="G29" i="7"/>
  <c r="G27" i="7"/>
  <c r="G42" i="7"/>
  <c r="G34" i="7"/>
  <c r="G35" i="7"/>
  <c r="G13" i="7" l="1"/>
  <c r="G16" i="7"/>
  <c r="G18" i="7"/>
  <c r="G44" i="7"/>
  <c r="G41" i="7"/>
  <c r="G39" i="7"/>
  <c r="G28" i="7"/>
  <c r="G26" i="7"/>
  <c r="G24" i="7"/>
  <c r="G23" i="7"/>
  <c r="G11" i="7"/>
  <c r="G5" i="7"/>
  <c r="D18" i="11" l="1"/>
  <c r="D28" i="11" s="1"/>
  <c r="D30" i="11" l="1"/>
  <c r="D32" i="11" s="1"/>
  <c r="D34" i="11" s="1"/>
  <c r="D36" i="11" s="1"/>
</calcChain>
</file>

<file path=xl/sharedStrings.xml><?xml version="1.0" encoding="utf-8"?>
<sst xmlns="http://schemas.openxmlformats.org/spreadsheetml/2006/main" count="877" uniqueCount="459">
  <si>
    <t>ITEM NO</t>
  </si>
  <si>
    <t>PAYMENT</t>
  </si>
  <si>
    <t>DESCRIPTION</t>
  </si>
  <si>
    <t>UNIT</t>
  </si>
  <si>
    <t>QTY</t>
  </si>
  <si>
    <t>RATE</t>
  </si>
  <si>
    <t xml:space="preserve"> AMOUNT </t>
  </si>
  <si>
    <t>8.3.1</t>
  </si>
  <si>
    <t>8.3.2</t>
  </si>
  <si>
    <t>8.3.3</t>
  </si>
  <si>
    <t>8.4.2</t>
  </si>
  <si>
    <t>8.4.3</t>
  </si>
  <si>
    <t>8.4.4</t>
  </si>
  <si>
    <t>No.</t>
  </si>
  <si>
    <t>m³</t>
  </si>
  <si>
    <t>SABS 1200C: SITE CLEARANCE</t>
  </si>
  <si>
    <t>Clear and grub</t>
  </si>
  <si>
    <t>8.2.1</t>
  </si>
  <si>
    <t>ha</t>
  </si>
  <si>
    <t>8.2.3</t>
  </si>
  <si>
    <t>Bulk Excavation</t>
  </si>
  <si>
    <t>8.3.2 a)</t>
  </si>
  <si>
    <t>PSDM 8.3.7</t>
  </si>
  <si>
    <t>a)</t>
  </si>
  <si>
    <t>Soft excavation</t>
  </si>
  <si>
    <t>Hard excavation</t>
  </si>
  <si>
    <t>Boulder excavation Class B</t>
  </si>
  <si>
    <t>Construct the subbase course / shoulders / gravel wearing course with material from commercial sources or designated borrow areas</t>
  </si>
  <si>
    <t xml:space="preserve"> m³</t>
  </si>
  <si>
    <t>Testing (Additional tests as required by the Engineer)</t>
  </si>
  <si>
    <t>Modified AASHTO Density tests by registered laboratory</t>
  </si>
  <si>
    <t>SABS 1200D: EARTHWORKS</t>
  </si>
  <si>
    <t>SABS 1200G: CONCRETE (STRUCTURAL)</t>
  </si>
  <si>
    <t>Rough</t>
  </si>
  <si>
    <r>
      <t>m</t>
    </r>
    <r>
      <rPr>
        <vertAlign val="superscript"/>
        <sz val="10"/>
        <color rgb="FF000000"/>
        <rFont val="Calibri"/>
        <family val="2"/>
        <scheme val="minor"/>
      </rPr>
      <t>2</t>
    </r>
  </si>
  <si>
    <r>
      <t>m</t>
    </r>
    <r>
      <rPr>
        <vertAlign val="superscript"/>
        <sz val="10"/>
        <color theme="1"/>
        <rFont val="Calibri"/>
        <family val="2"/>
        <scheme val="minor"/>
      </rPr>
      <t>2</t>
    </r>
  </si>
  <si>
    <t>Smooth</t>
  </si>
  <si>
    <t>Blinding</t>
  </si>
  <si>
    <t>Unformed surface finishes</t>
  </si>
  <si>
    <t>m</t>
  </si>
  <si>
    <t xml:space="preserve">AMOUNT </t>
  </si>
  <si>
    <t>SECTION 5: GABIONS</t>
  </si>
  <si>
    <r>
      <t>Restricted Excavation</t>
    </r>
    <r>
      <rPr>
        <b/>
        <sz val="10"/>
        <color theme="1"/>
        <rFont val="Calibri"/>
        <family val="2"/>
        <scheme val="minor"/>
      </rPr>
      <t xml:space="preserve"> </t>
    </r>
  </si>
  <si>
    <t>Restricted excavation in all materials and use for backfilling or fill, as specified and carting away and spoiling excess unsuitable materials</t>
  </si>
  <si>
    <t xml:space="preserve"> To underside of Gabions</t>
  </si>
  <si>
    <t>8.3.5</t>
  </si>
  <si>
    <t>Extra Excavation in all Materials to Provide Working Space around Structure</t>
  </si>
  <si>
    <t>Working space around excavations</t>
  </si>
  <si>
    <t xml:space="preserve"> m²</t>
  </si>
  <si>
    <t>8.3.9</t>
  </si>
  <si>
    <t xml:space="preserve">Extra-over for Backfill or for Fill Material against Structures </t>
  </si>
  <si>
    <t>SABS 1200DM: EARTHWORKS ROADS</t>
  </si>
  <si>
    <t>Treatment of road-bed</t>
  </si>
  <si>
    <t>Road-bed preparation and compaction of material to</t>
  </si>
  <si>
    <t>minimum of 93% of modified AASHTO maximum density for Gabions/Reno Matrasses(where required by Engineer)</t>
  </si>
  <si>
    <t>SABS 1200DK GABIONS AND PITCHING</t>
  </si>
  <si>
    <t>8.2.2</t>
  </si>
  <si>
    <t>8.2.4</t>
  </si>
  <si>
    <t>Geotextile (or geomembrane)</t>
  </si>
  <si>
    <t>m²</t>
  </si>
  <si>
    <t>Mattressess</t>
  </si>
  <si>
    <t xml:space="preserve"> To underside of Gabions and Link Mattressess</t>
  </si>
  <si>
    <t>Bed mattress 2x1x0.3m</t>
  </si>
  <si>
    <t>Filter fabric Bidim A6 or similar approved: Supply geotextile, cutting, waste, placing, joining, overlapping and fastening geotextile in position to external face of baskets</t>
  </si>
  <si>
    <t>Gabions 1x1x2m to sides of concrete access road</t>
  </si>
  <si>
    <t>150mm Subbase G5 material compacted to 95% Mod AASHTO Density</t>
  </si>
  <si>
    <t>Gabions 1x1x2m to sides of concrete abutment</t>
  </si>
  <si>
    <t>Remove all trees and tree stumps regardless of girth</t>
  </si>
  <si>
    <t>Strength concrete 35/19</t>
  </si>
  <si>
    <t>Filter fabric Bidim A4 or similar approved: Supply geotextile, cutting, waste, placing, joining, overlapping and fastening geotextile in position to underside of mattressess</t>
  </si>
  <si>
    <t>SABS 1200D: BULK EARTWORKS</t>
  </si>
  <si>
    <t>SABS 1200ME: SUBBASE</t>
  </si>
  <si>
    <t>SABS 1200MM: ANCILLARY ROADWORKS</t>
  </si>
  <si>
    <t>End Units</t>
  </si>
  <si>
    <t>to Eastern aproach road</t>
  </si>
  <si>
    <t>SANS 1350 hot dipped Galvanized Guardrails on Standard timber posts 1800mm long x 150-175mm diameter.</t>
  </si>
  <si>
    <t>Fishtail Terminal end wings</t>
  </si>
  <si>
    <t>No</t>
  </si>
  <si>
    <t>CONCRETE ABUTMENTS</t>
  </si>
  <si>
    <t>Carting away</t>
  </si>
  <si>
    <t>To underside of pile caps including working around piles</t>
  </si>
  <si>
    <t>Filling</t>
  </si>
  <si>
    <t xml:space="preserve">Granular earth filling arising from the excavations compacted in multiple layers not exceeding 150mm thick to 93% Mod AASHTO density in backfilling to foundation excavations
</t>
  </si>
  <si>
    <t>Working space excavation for a width as necessary and backfill on completion with in-situ material from stockpiles on site</t>
  </si>
  <si>
    <t>Risk of collapse of excavations</t>
  </si>
  <si>
    <t>Blinding layer under pile caps</t>
  </si>
  <si>
    <t>Pile caps</t>
  </si>
  <si>
    <t>8.3</t>
  </si>
  <si>
    <t>Steel Bars</t>
  </si>
  <si>
    <t>Mild steel bars of varying diameter</t>
  </si>
  <si>
    <t>t</t>
  </si>
  <si>
    <t>High tensile bars of varying diameter</t>
  </si>
  <si>
    <t>FORMWORK</t>
  </si>
  <si>
    <t>CONCRETE</t>
  </si>
  <si>
    <t>REINFORCEMENT</t>
  </si>
  <si>
    <t>To sides of pile caps</t>
  </si>
  <si>
    <t>To sides of blinding</t>
  </si>
  <si>
    <t>Bridge abutments</t>
  </si>
  <si>
    <t>To sides of bridge abutments not exceeding 8m high</t>
  </si>
  <si>
    <t>Boxing in to smooth formwork</t>
  </si>
  <si>
    <t>METALWORK</t>
  </si>
  <si>
    <t>80x80x8 angles hot dipped galvAnized cast into edges of concrete abutments with 200 long x 30mm wide x 5mm thick fishtale lugs at 300mm c/c</t>
  </si>
  <si>
    <t>Extra on last for mitred and welded corner</t>
  </si>
  <si>
    <t>JOINTS</t>
  </si>
  <si>
    <t>10mm Bitumen impregnated softboard not exceeding 300m wide between concrete surfaces</t>
  </si>
  <si>
    <t>SUNDRIES</t>
  </si>
  <si>
    <t>20mm Thick Non-shrink grout between concrete and steel baseplate</t>
  </si>
  <si>
    <t>To 45° underside of corbel to abutment not exceeding 300mm wide</t>
  </si>
  <si>
    <t>To edge of abutment support</t>
  </si>
  <si>
    <t>To Semi circular end of concrete abutment 750mm diameter x 7840mm high (rectangular sides elsewhere measured)</t>
  </si>
  <si>
    <t>To form horizontal rebate size 100mm wide x 150mm deep at top edge of abutment support</t>
  </si>
  <si>
    <t>Broom finish to top of abutment</t>
  </si>
  <si>
    <t>Take delivery and cast in exact position set of eight anchor bolts in to of abutment support</t>
  </si>
  <si>
    <t>R24 x 750mm long L-shaped dowel cast into abutment with one end projecting 200mm</t>
  </si>
  <si>
    <t>Mesh Type 60 double twisted hexagonal galvanized mesh</t>
  </si>
  <si>
    <t>to Western approach road</t>
  </si>
  <si>
    <t>Extra over restricted excavation for</t>
  </si>
  <si>
    <t>8.3.7</t>
  </si>
  <si>
    <t>FINAL SUMMARY</t>
  </si>
  <si>
    <t>BILL NO</t>
  </si>
  <si>
    <t>Page</t>
  </si>
  <si>
    <t>PRELIMINARY AND GENERAL</t>
  </si>
  <si>
    <t>GABIONS</t>
  </si>
  <si>
    <t>PILING</t>
  </si>
  <si>
    <t xml:space="preserve">Set of three concrete strength cubes each size 150 x 150 x 150mm, send to an independent laboratory for test crushing including all charges 
</t>
  </si>
  <si>
    <t>BRIDGE</t>
  </si>
  <si>
    <t>Bulk Excavation cut to fill</t>
  </si>
  <si>
    <t>To drainage ditch</t>
  </si>
  <si>
    <t>8.3.4</t>
  </si>
  <si>
    <t>8.3.4 a)</t>
  </si>
  <si>
    <t>8.3.4 b)</t>
  </si>
  <si>
    <t>Opening up and closing down of designated borrow pit</t>
  </si>
  <si>
    <t>Sum</t>
  </si>
  <si>
    <t>8.3.4 c)</t>
  </si>
  <si>
    <t>Dealing with overburden</t>
  </si>
  <si>
    <t>Rate Only</t>
  </si>
  <si>
    <t>`</t>
  </si>
  <si>
    <t>Extra-over for importation of materials from: commercial sources including processing, shaping and compaction to 90% MOD AASHTO</t>
  </si>
  <si>
    <t>Remove topsoil to nominal depth of 150 mm to stockpile and maintain for later use and rehabilitation</t>
  </si>
  <si>
    <t xml:space="preserve">Taking down and repositioning and re-erect of existing fences </t>
  </si>
  <si>
    <t>Boulder excavation Class B (Provisional)</t>
  </si>
  <si>
    <t>Boulder excavation Class A (Provisional)</t>
  </si>
  <si>
    <t>Extra-over for Backfill or for fill material to top of pile caps and foundations, including processing, shaping and compaction to 90% MOD AASHTO</t>
  </si>
  <si>
    <t>Sides of pile cap excavations exceeding 1,5m deep</t>
  </si>
  <si>
    <t>To reach suitable roadbed founding material to approach and access roads</t>
  </si>
  <si>
    <t>Extra-over items 5 to 9 for importing of materials:</t>
  </si>
  <si>
    <t>SABS 1200DM: EARTHWORKS (ROADS, SUBGRADE)</t>
  </si>
  <si>
    <t>Rock fill (hard, durable, and inert material preferably shall consist of rock fill material varying in size between 150mm and the maximum size of 500mm including processing, shaping and compaction to the applicable specification from commercial sources</t>
  </si>
  <si>
    <t>Rock fill (hard, durable, and inert material preferably shall consist of rock fill material varying in size between 150mm and the maximum size of 500mm including processing, shaping and compaction to the applicable specification from designated borrow pits</t>
  </si>
  <si>
    <t>To underside of link mattresses at  East Abutment</t>
  </si>
  <si>
    <t>To underside of link mattresses at West Abutment</t>
  </si>
  <si>
    <t>Bridge approach</t>
  </si>
  <si>
    <t>BILL NO. 1  PRELIMINARIES</t>
  </si>
  <si>
    <t>Include a Provisional Sum of R 200 000.00 (Two Hundred Thousand Rand) nett for Additional Lateral Support around pile cap excavations as directed by the Engineer (provisional)</t>
  </si>
  <si>
    <t xml:space="preserve">Restricted excavation in earth and deposit excavated material on site for use as filling, backfilling or carting away (elsewhere measured)
</t>
  </si>
  <si>
    <t>Excavate into stockpile and cart surplus excavated material off site to an approved Municipal Landfill site irrespective of any freehaul distance</t>
  </si>
  <si>
    <t>Working space for formwork to sides of pile caps (Excavation not exceeding 3m deep)</t>
  </si>
  <si>
    <t>Working space around gabions (Excavations not exceeding 3m deep)</t>
  </si>
  <si>
    <t>GABIONS EASTERN EMBANKMENT</t>
  </si>
  <si>
    <t>GABIONS WESTERN EMBANKMENT</t>
  </si>
  <si>
    <t>APPROACH ROAD</t>
  </si>
  <si>
    <t>Value Added Tax 15%</t>
  </si>
  <si>
    <t>Total including VAT Carried to Form of Tender</t>
  </si>
  <si>
    <t>Total Preliminaries (Carried to Final Summary)</t>
  </si>
  <si>
    <t>Total Concrete Abutments (Carried to Final Summary)</t>
  </si>
  <si>
    <t>Total Gabions (Carried to Final Summary)</t>
  </si>
  <si>
    <t>Total Bridge (Carried to Final Summary)</t>
  </si>
  <si>
    <t>Plant</t>
  </si>
  <si>
    <t>Hr</t>
  </si>
  <si>
    <t>Compactor (PAN)</t>
  </si>
  <si>
    <t>Bakkie (1 ton)</t>
  </si>
  <si>
    <t>Labour</t>
  </si>
  <si>
    <t>Site Foreman</t>
  </si>
  <si>
    <t>Trade Foreman</t>
  </si>
  <si>
    <t>Supervisor</t>
  </si>
  <si>
    <t>Artisan</t>
  </si>
  <si>
    <t>Operator</t>
  </si>
  <si>
    <t>Gang Boss</t>
  </si>
  <si>
    <t>Leading Hand</t>
  </si>
  <si>
    <t>Survey Assistant</t>
  </si>
  <si>
    <t>Labourer</t>
  </si>
  <si>
    <t>Cement</t>
  </si>
  <si>
    <t>Building Sand</t>
  </si>
  <si>
    <t>Crushed Stone (19mm)</t>
  </si>
  <si>
    <t>Bricks (ROK's)</t>
  </si>
  <si>
    <t>1,000</t>
  </si>
  <si>
    <t>Total Bulk Earthworks (Carried to Final Summary)</t>
  </si>
  <si>
    <t>ROADWORKS</t>
  </si>
  <si>
    <t>Total Roadworks (Carried to Final Summary)</t>
  </si>
  <si>
    <t>BILL NO. 1 - PRELIMINARIES AND GENERAL</t>
  </si>
  <si>
    <t>BILL NO. 2 - BULK EARTHWORKS</t>
  </si>
  <si>
    <t>BILL NO. 3 - ROADWORKS</t>
  </si>
  <si>
    <t>BILL NO. 4 - CONCRETE ABUTMENTS</t>
  </si>
  <si>
    <t>BILL NO. 5 -  GABIONS</t>
  </si>
  <si>
    <t>BILL NO. 7 -  BRIDGE</t>
  </si>
  <si>
    <t>BULK EARTHWORKS</t>
  </si>
  <si>
    <t>NOTES  Tenderers are referred to the General Conditions of Contract for Construction Works GCC (Third  Edition, 2015), relevant parts of SANS 1921: Construction and Management Requirements for Works Contracts, Occupational Health &amp; C3: Scope of Works documents for the full intent and meaning of each clause thereof (hereinafter referred to by heading and clause number only) for which such allowance must be made as may be considered necessary.</t>
  </si>
  <si>
    <t>Changes made to the standard GCC document referred to above, are described in C1.2: Contract Data.</t>
  </si>
  <si>
    <t>CONTRACT PARTICIPATION GOAL</t>
  </si>
  <si>
    <t>Sub Total A</t>
  </si>
  <si>
    <t>Sub Total B</t>
  </si>
  <si>
    <t>SECTION 5: PILING</t>
  </si>
  <si>
    <t>SABS 1200F: PILING</t>
  </si>
  <si>
    <t xml:space="preserve">Move Equipment to and set up at each Pile Position </t>
  </si>
  <si>
    <t xml:space="preserve">No. </t>
  </si>
  <si>
    <t>0 to 8m - silty sandy gravel with cobbles and BOULDERS</t>
  </si>
  <si>
    <t>8 to 10m - moderately to highly weathered, very fine grained, intensely laminated, very highly to highly fractured, soft to medium hard rock, SHALE</t>
  </si>
  <si>
    <t>10 to 14m - very fine grained, intensely laminated, very
highly to highly fractured, soft to medium hard rock, SHALE.</t>
  </si>
  <si>
    <t>8.2.15</t>
  </si>
  <si>
    <t>8.2.16</t>
  </si>
  <si>
    <t>Steel Reinforcement in Cast-in-situ piles</t>
  </si>
  <si>
    <t>Mild steel bars</t>
  </si>
  <si>
    <t>High Tensile Steel Bars</t>
  </si>
  <si>
    <t>8.2.17</t>
  </si>
  <si>
    <t>Concrete for cast-in-situ Piles, Underreams, Bulbous Bases and Sockets 30 Mpa maximum water cement ratio of 0.55</t>
  </si>
  <si>
    <t>m3</t>
  </si>
  <si>
    <t>8.2.18</t>
  </si>
  <si>
    <t>Extra-over 8.2.17 for concrete cast under water</t>
  </si>
  <si>
    <t>8.2.20</t>
  </si>
  <si>
    <t xml:space="preserve">Strip cut pile heads </t>
  </si>
  <si>
    <t>8.2.21</t>
  </si>
  <si>
    <t xml:space="preserve">Sum </t>
  </si>
  <si>
    <t>8.2.22</t>
  </si>
  <si>
    <t xml:space="preserve">Compression </t>
  </si>
  <si>
    <t xml:space="preserve">no. </t>
  </si>
  <si>
    <t xml:space="preserve">Tension </t>
  </si>
  <si>
    <t>Total Piling (Carried to Summary)</t>
  </si>
  <si>
    <t>Notes:</t>
  </si>
  <si>
    <t>Establishment on Site of for permanently cased, rotary bored, reinforced concrete ODEX piles socketed into the underlying bedrock, for both the Western and Eastern embankments</t>
  </si>
  <si>
    <t>(The sum shall include for the cost of carrying out operations the cost of which does not vary with the actual amount of piling done, and of general leveling of the piling site and the establishement on site and subsequent removal of all special plant and equipment for piling.)</t>
  </si>
  <si>
    <t>(The quantity measured will be equal to the number of piles plus the number of heaved piles redriven on instruction by the engineer. The rate shall cover the cost of moving and setting up equipment)</t>
  </si>
  <si>
    <t>(The limits for the successive depth ranges will be measured from the working level (see 5.1.6) to the agreed founding level. The depth measured will be that of the accepted hole.                                                 The contractor to allow for disposal of augered material at suitable dump site. )</t>
  </si>
  <si>
    <t xml:space="preserve">(The length measured will be that of the permanent casing used                                                                                The rate shall cover the cost of supply and installation)                                                  </t>
  </si>
  <si>
    <t>(The rate shall cover the cost of all additional work and extra cement required to place the concrete under water )</t>
  </si>
  <si>
    <t>(The rate shall cover the cost of stripping/cutting a pile head )</t>
  </si>
  <si>
    <t>(The sum shall cover the cost of establishment on site and subsequent removal of all special plant and equipment required for carrying out load testing of piles, the cost of which  does not vary with the actual number of load tests to be done)</t>
  </si>
  <si>
    <t>Establishment on Site for the Load Testing of Piles</t>
  </si>
  <si>
    <t>(Only load test actually perfromed on written instructions from the engineer, for each specified test laod will be measured.                                          Test piles, but not anchor piles, will be measured as specified above for permanent piles.                                                                                                           the rate shall cover the cost of moving and setting up the pile testing assembly, provision of kentledge or the installation of of anchor piles and anchors, where necessary, performing the load tests, processing and submission of results and removal of assembly. )</t>
  </si>
  <si>
    <t>DESIGN, SUPPLY AND INSTALLATION OF ODEX PILES RATES INCLUDED BELOW TO INCLUDE FOR FULL DESIGN AND SUPPLY OF EACH PILE, RATES ARE TO INCLUDE ALL REQUIREMENTS LISTED IN THE DOCUMENTS PROVIDED BELOW.                                                                                   Geotechnical Report - Dikidikini Bridge 31.1.2023 Rev1                                                                                                                                                                                                                                                                                                                                                                                                                               PSF PILING WORKS rev2                                                                                                                                                                                                                                                                                                                                                A_GA30-01_T03 - Pile Layout and Details                                                                All measurement items below are in accordance with SABS 1200F</t>
  </si>
  <si>
    <t>The piling contactor must take note of the condition of the main access road to the site and that access to the site is only possible from the East of the river. All prices in this Bill must include for moving equipment and materials across the river for those portions of work on the Western embankment and back on completion, by a means determined by the piling contractor. The piling contractor must visit the site beforehand to aquint himself with the conditions and restrictions on site as no claims due to want of knowledge will be entertained</t>
  </si>
  <si>
    <t>Delivery to site</t>
  </si>
  <si>
    <t>Erection Complete</t>
  </si>
  <si>
    <t>DESIGN , SUPPLY AND ERECTION OF BRIDGE OVER NEWLY CONSTRUCTED CONCRETE ABUTMENTS</t>
  </si>
  <si>
    <t>Temporary works and requirements as set out in Clause 5 of the Bridge Perfromance Specification</t>
  </si>
  <si>
    <t>Temporary Works designer</t>
  </si>
  <si>
    <t>Temporary Works and Structures</t>
  </si>
  <si>
    <t>Forward Cover for Foreign Exchange fluctuations</t>
  </si>
  <si>
    <t>Rates and prices are fixed for the duration of the Contract and not subject to adjustment. The Contractor must therefor make allowance for forward cover for expected exchange rate fluctuations between the Rand and currency of the country of origin on the cost of all imported material and include this in his price. This forward cover shall be from the date of submission of tender up to the end of the tender validity period (90 days) in terms of Clause C2.16 of the Tender Data including the time period from date of award (which could be on day 90 after tender submission) to the arrival of the material in South Africa</t>
  </si>
  <si>
    <t>Dealing with overburden (Provisional)</t>
  </si>
  <si>
    <t>Cart surplus excavated material to spoil</t>
  </si>
  <si>
    <t>150mm Sabunga wearing course from from designated borrow pit or comercial source compacted to 95% Mod AASHTO density</t>
  </si>
  <si>
    <t>Restricted excavation in all materials and spoiling to an approved  Landfill site irrespective of any freehaul distance</t>
  </si>
  <si>
    <t>Scour Bags</t>
  </si>
  <si>
    <t>Duffle top, closed bottom bulk bag, with  a  2000kg capacity filled with material from excavations or borrow pits</t>
  </si>
  <si>
    <t>Duffle top, closed bottom bulk bag, with  a  1000kg capacity filled with material from excavations or borrow pits</t>
  </si>
  <si>
    <t>Excavate in all materials to embankment and fill adjacent areas in cut to fill operation and dispose surplus material as ordered</t>
  </si>
  <si>
    <t>To form temporary platform for piling equipment on Western bank</t>
  </si>
  <si>
    <t xml:space="preserve">Load test on piles </t>
  </si>
  <si>
    <r>
      <rPr>
        <b/>
        <u/>
        <sz val="11"/>
        <color theme="1"/>
        <rFont val="Calibri"/>
        <family val="2"/>
        <scheme val="minor"/>
      </rPr>
      <t>Note to tenderers:</t>
    </r>
    <r>
      <rPr>
        <b/>
        <sz val="11"/>
        <color theme="1"/>
        <rFont val="Calibri"/>
        <family val="2"/>
        <scheme val="minor"/>
      </rPr>
      <t xml:space="preserve"> As CPGs may not provide any bidder a competitive advantage. Provisional amounts and fixed percentages for profit and attendance have been provided. Only the provisional amount will be adjusted once the awarded tender amount and/or the beneficiaries have been appointed, and the final values have been ascertained. </t>
    </r>
  </si>
  <si>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</si>
  <si>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</si>
  <si>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</si>
  <si>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</si>
  <si>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</si>
  <si>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</si>
  <si>
    <t xml:space="preserve">MINIMUM TARGETED SKILLS DEVELOPMENT GOALS </t>
  </si>
  <si>
    <t>A provisional amount has been allowed for the Minimum Targeted  Development CPG in the execution of this project as described in  C3.1 Project Specifications</t>
  </si>
  <si>
    <t xml:space="preserve">
• stipends payable to the beneficiaries 
• appointment of training coordinator
• appointment of mentor (where applicable)
• appointment of training service providers 
• other additional costs as per table 3 of the Standard                                                          • monitoring and monthly reporting
</t>
  </si>
  <si>
    <t>Total Roadworks (Carried to Summary)</t>
  </si>
  <si>
    <t xml:space="preserve">BILL NO. 8: CONTRACT PARTICIPATION GOALS </t>
  </si>
  <si>
    <t xml:space="preserve">The contractor is referred to the following documentation attached as an addendum to this document in pricing this section:                                                                                                                   - Bridge Performance Specification  - 8547AP-STR-SPEC02-T03                                                                                                                         - Addendum Drawings                                                                                                               A GA30-04_T01                                                                                                                             A GA30-05_TO1                                                                                                                       </t>
  </si>
  <si>
    <t>(The volume measured will be that of concrete placed in cast-in-situ piles, underreams, bulbous bases, and sockets. The volume will be computed from the nominal pile diameter and length of pile from the founding level (extremity of pile or bottom of socket, as applicable) to 80mm into the pile cap plus the additional quantity of concrete in the underream or bulbous base, as applicable.The rate shall cover the cost of supplying all materials and plant, mixing, transporting, placing, compacting, curing, and repairs to defective concrete)</t>
  </si>
  <si>
    <t>PSA 8.3.2.1</t>
  </si>
  <si>
    <t>PSA 8.4.1.2</t>
  </si>
  <si>
    <t>PSA 8.4.5</t>
  </si>
  <si>
    <t>PSA 8.3.1.2</t>
  </si>
  <si>
    <t>8.4.2.1</t>
  </si>
  <si>
    <t>PSA 8.4.2.2</t>
  </si>
  <si>
    <t>8.8.5</t>
  </si>
  <si>
    <t xml:space="preserve">Cost of survey in terms of Land Survey Act </t>
  </si>
  <si>
    <t>(a)</t>
  </si>
  <si>
    <t>(b)</t>
  </si>
  <si>
    <t>Extra-over for importation of materials from borrow pits including processing, shaping and compaction to 90% MOD AASHTO</t>
  </si>
  <si>
    <t>PSC 8.2.10</t>
  </si>
  <si>
    <t>PSD 8.3.2</t>
  </si>
  <si>
    <t>PSD 8.3.2.2</t>
  </si>
  <si>
    <t>PSD 8.3.2.1</t>
  </si>
  <si>
    <t>Mesh Type 60 double twisted hexagonal galvanized mesh. Steel wire used to manufacture the mesh, lacing, bracing and selvedge shall be heavily Galfan coated to class A according to EN 10244-2 Table 2 and the wire shall further be PVC coated to a nominal thickness of 0.5 mm</t>
  </si>
  <si>
    <t>Fencing</t>
  </si>
  <si>
    <t>Road bed preperation and compaction of material to 93% Mod AASHTO Density</t>
  </si>
  <si>
    <t xml:space="preserve">Allow 10% Contingency Amount for the unforeseen and the sum provided is under the sole control of the client and upon approval by the Client Representative and deducted in whole or in part.
</t>
  </si>
  <si>
    <t>SCHEDULED FIXED-CHARGE AND VALUE RELATED ITEMS</t>
  </si>
  <si>
    <t>Contractual requirements</t>
  </si>
  <si>
    <t>Political Riot Insurance</t>
  </si>
  <si>
    <t>Establishment of Facilities on Site</t>
  </si>
  <si>
    <t>Facilities for Engineer</t>
  </si>
  <si>
    <t>b)</t>
  </si>
  <si>
    <t>One Contract Nameboard</t>
  </si>
  <si>
    <t>c)</t>
  </si>
  <si>
    <t>d)</t>
  </si>
  <si>
    <t>Survey equipment and assistants (2 No.)</t>
  </si>
  <si>
    <t>Facilities for Contractor</t>
  </si>
  <si>
    <t>Offices and storage sheds</t>
  </si>
  <si>
    <t>Workshops</t>
  </si>
  <si>
    <t>Laboratories</t>
  </si>
  <si>
    <t>e)</t>
  </si>
  <si>
    <t>Tools and equipment</t>
  </si>
  <si>
    <t>f)</t>
  </si>
  <si>
    <t>Water supplies, electric power and communications</t>
  </si>
  <si>
    <t>g)</t>
  </si>
  <si>
    <t>Access</t>
  </si>
  <si>
    <t>h)</t>
  </si>
  <si>
    <t>Other Fixed Charge Obligations</t>
  </si>
  <si>
    <t>Removal of Site Establishment on completion</t>
  </si>
  <si>
    <t>SCHEDULED TIME RELATED ITEMS</t>
  </si>
  <si>
    <t xml:space="preserve">Contractual Requirements </t>
  </si>
  <si>
    <t>Operation and Maintenance of Facilities on Site, for Duration of Construction</t>
  </si>
  <si>
    <t>i)</t>
  </si>
  <si>
    <t>Supervision for Duration of Construction</t>
  </si>
  <si>
    <t>Company and Head Office Overhead Cost for the duration of the Contract</t>
  </si>
  <si>
    <t>Other Time-Related Obligations</t>
  </si>
  <si>
    <t>(d)</t>
  </si>
  <si>
    <t>SUMS STATED PROVISIONAL BY ENGINEER</t>
  </si>
  <si>
    <t xml:space="preserve">(a) </t>
  </si>
  <si>
    <t>Drilling &amp; determining compressive strength of 100 mm diameter concrete cores</t>
  </si>
  <si>
    <t>8.7</t>
  </si>
  <si>
    <t>DAYWORK (Provisional)</t>
  </si>
  <si>
    <t>NOTE:</t>
  </si>
  <si>
    <t>(i) All rates to be Gross (Mark up, profits under overheads, etc. and all requirements listed in item 8.7 included)</t>
  </si>
  <si>
    <t>(ii) The Tenderer must state the capacity of the Plant that his rate is based on:</t>
  </si>
  <si>
    <t>(iii) Dayworks will apply in quantities.  Sub clause 6.5 of the General Conditions of Contact Limiting increases in quantities and/or any Sub items will not apply in day works</t>
  </si>
  <si>
    <t>(iv) Standing time will be taken as 2/3 of the Rate</t>
  </si>
  <si>
    <t>8.7.1</t>
  </si>
  <si>
    <t>(c)</t>
  </si>
  <si>
    <t>(e)</t>
  </si>
  <si>
    <t>(f)</t>
  </si>
  <si>
    <t>(g)</t>
  </si>
  <si>
    <t>(h)</t>
  </si>
  <si>
    <t>(i)</t>
  </si>
  <si>
    <t>8.7.2</t>
  </si>
  <si>
    <t>Track Excavator minimum 20 tons. State make …….…………………. and model ……………………………….</t>
  </si>
  <si>
    <t>Track Excavator minimum 40 tons. State make …….…………………. and model ……………………………….</t>
  </si>
  <si>
    <t>Backhoe TLB type min. 60kW. State make …….…………………. and model ……………………………….</t>
  </si>
  <si>
    <t>Bulldozer (CAT D7 or similar approved - approx. 145 Kw)</t>
  </si>
  <si>
    <t>Grader (CAT 140H or similar approved)</t>
  </si>
  <si>
    <t>Rubber tyred front-end loader mi. 90kW. State make …….…………………. and model ……………………………….</t>
  </si>
  <si>
    <t>Pedestrian type vibrating roller (Bomag BW65H or similar approved). State make …….…………………. and model ………………………….</t>
  </si>
  <si>
    <t>Compacting vibrating roller - Single Drum Smooth - Self Propelled - min. 12 tons. State make …….…………………. and model ………………………….</t>
  </si>
  <si>
    <t>Compacting vibrating roller - Single Drum Padded or Grid - Self Propelled - min. 12 tons. State make …….…………………. and model ………………………….</t>
  </si>
  <si>
    <t>(j)</t>
  </si>
  <si>
    <t>(k)</t>
  </si>
  <si>
    <t>Water cart (9000 litre)</t>
  </si>
  <si>
    <t>(l)</t>
  </si>
  <si>
    <t>Water cart (5000 litre)</t>
  </si>
  <si>
    <t>(m)</t>
  </si>
  <si>
    <t>Tip-up truck (10 m³)</t>
  </si>
  <si>
    <t>(n)</t>
  </si>
  <si>
    <t>Tip-up truck (6 m³)</t>
  </si>
  <si>
    <t>(o)</t>
  </si>
  <si>
    <t>Compressor: min 250 cfm complete with hand tools and attachments. State make …….…………………. and model ……………….</t>
  </si>
  <si>
    <t>(p)</t>
  </si>
  <si>
    <t>(q)</t>
  </si>
  <si>
    <t>Bag</t>
  </si>
  <si>
    <t>( r)</t>
  </si>
  <si>
    <t>(s)</t>
  </si>
  <si>
    <t>(t)</t>
  </si>
  <si>
    <t>TEMPORARY WORK</t>
  </si>
  <si>
    <t>8.8.4</t>
  </si>
  <si>
    <t>Locate, record and protect erf boundaries and survey pegs</t>
  </si>
  <si>
    <t>Replace pegs recorded as missing at commencement of Contract</t>
  </si>
  <si>
    <t>8.8.6</t>
  </si>
  <si>
    <t xml:space="preserve">Rate Only </t>
  </si>
  <si>
    <t>PSA 8.3.2.2</t>
  </si>
  <si>
    <t>Living Accomodation</t>
  </si>
  <si>
    <t>Ablution facilities</t>
  </si>
  <si>
    <t>Dealing with Water (see PSA5.5)</t>
  </si>
  <si>
    <t>j)</t>
  </si>
  <si>
    <t>PSA8.3</t>
  </si>
  <si>
    <t>PSA8.3.1</t>
  </si>
  <si>
    <t>PSA 8.3.1.1</t>
  </si>
  <si>
    <t>DCP Testing equipment</t>
  </si>
  <si>
    <t>Shaded carport</t>
  </si>
  <si>
    <t>One furnished office as specified including:
One Standard office table or desk, three chairs, acceptable lighting, a connection for electricity, Air-conditioning and a filing cabinet</t>
  </si>
  <si>
    <t>PSA8.4</t>
  </si>
  <si>
    <t>PSA8.4.1</t>
  </si>
  <si>
    <t>PSA 8.4.1.1</t>
  </si>
  <si>
    <t xml:space="preserve">All Environmental Management Plan compliance time related costs   </t>
  </si>
  <si>
    <t xml:space="preserve"> All Occupational Health and Safety compliance time related costs   </t>
  </si>
  <si>
    <t>Occupational Health and Safety compliance fixed charge and value related costs</t>
  </si>
  <si>
    <t>Environmental Management Plan compliance fixed charge and value related cost</t>
  </si>
  <si>
    <t>k)</t>
  </si>
  <si>
    <t>Provision of 24-hour security to the site camp</t>
  </si>
  <si>
    <t>l)</t>
  </si>
  <si>
    <t>Provision of monthly labour return</t>
  </si>
  <si>
    <t>PSA8.5</t>
  </si>
  <si>
    <t>PSA8.8</t>
  </si>
  <si>
    <t>PSA8.8.1</t>
  </si>
  <si>
    <t>Main Access road to Works (construct and Maintain)</t>
  </si>
  <si>
    <t>8.8.2</t>
  </si>
  <si>
    <t xml:space="preserve">Accommodation of Traffic </t>
  </si>
  <si>
    <t xml:space="preserve">Existing Services </t>
  </si>
  <si>
    <t>c)Excavate by hand in soft material to locate existing services</t>
  </si>
  <si>
    <t>PSA8.8.7</t>
  </si>
  <si>
    <t>Supply, Installation and removal of temporary fencing. Fencing will be 1.8m high Bonnox Wire Fencing (galvanized) including all supports, equipment, labour, material and excavation required</t>
  </si>
  <si>
    <t>PSA8.8.10</t>
  </si>
  <si>
    <t>Dewatering</t>
  </si>
  <si>
    <t xml:space="preserve">The contactor is refered to the geotechnical report for this project attached as addendum C4.2 highlightig the high water table on both embankments of the river. The Contractor must make provision for de-watering of all open excavations as necessary for construction to safely proceed untill all backfilling of open trenched have been completed.  The contractor must comply with all statutory regulations, including the environmental- &amp; health and safety specifications during construction, operation and dismantling.                        </t>
  </si>
  <si>
    <t xml:space="preserve">The contactor to provide temporary drainage works, temporary pumps and other equipment as may be necessary for the protection, draining and dewatering of the works; at stream and river crossings provide stream and river diversions to safeguard the works against floods of an acceptable return period. The contractor must comply with all statutory regulations, including the environmental- &amp; health and safety specifications during construction, operation and dismantling.                  </t>
  </si>
  <si>
    <t>Temporary launch platform / structure to be designed, constructed, maintained and removed as per PSA 8.8.11. The contractor must comply with all statutory regulations, including the environmental- &amp; health and safety specifications during construction, operation and removal/dismantling.</t>
  </si>
  <si>
    <t>Temporary Launch Platform or structure for bridge deck</t>
  </si>
  <si>
    <t>PSA 8.3.1.3</t>
  </si>
  <si>
    <t>Bridge Deck</t>
  </si>
  <si>
    <t>Piling Works</t>
  </si>
  <si>
    <t>PSA 8.4.1.3</t>
  </si>
  <si>
    <t>Advance Payment Guarantee Time-related costs for:</t>
  </si>
  <si>
    <t>Advance Payment Guarantee Fixed Charge and Value related costs for:</t>
  </si>
  <si>
    <t>Access to Western Embankment of River</t>
  </si>
  <si>
    <t xml:space="preserve">Provision for the supply, installation and maintenance of all provisions required for the safe access across the river to the Western Embankment for all staff, labour, site visitors, plant, equipment and material for the duration of the contract. </t>
  </si>
  <si>
    <t>PSA8.8.8</t>
  </si>
  <si>
    <t>PSA8.8.9</t>
  </si>
  <si>
    <t>PSA8.8.9.1</t>
  </si>
  <si>
    <t>PSA8.8.9.2</t>
  </si>
  <si>
    <t>PSA8.9</t>
  </si>
  <si>
    <t>Special Water Control in Terms of Project Specification</t>
  </si>
  <si>
    <t>Dealing with Water</t>
  </si>
  <si>
    <t>PSC8.2.3</t>
  </si>
  <si>
    <t>PSC8.2.11</t>
  </si>
  <si>
    <t>Hard Rock (Provisional)</t>
  </si>
  <si>
    <r>
      <t>Excavate in all materials and use for emabankment or backfill including processing, shaping and compaction to 90% MOD AASHTO</t>
    </r>
    <r>
      <rPr>
        <b/>
        <strike/>
        <sz val="10"/>
        <rFont val="Calibri"/>
        <family val="2"/>
        <scheme val="minor"/>
      </rPr>
      <t xml:space="preserve"> </t>
    </r>
  </si>
  <si>
    <t>Excavate in all materials and stockpile</t>
  </si>
  <si>
    <t>Excavate in all materials and dispose of as ordered</t>
  </si>
  <si>
    <t>Extra-over items 5 and 6 for</t>
  </si>
  <si>
    <t>Extra-over items 10 and 11 for</t>
  </si>
  <si>
    <t>Extra-over items 15 and 16 for</t>
  </si>
  <si>
    <t xml:space="preserve">Dispose of stockpiled material as ordered </t>
  </si>
  <si>
    <t>Stockpile to fill, use for embankment or backfill including processing, shaping and compaction to 90% MOD AASHTO</t>
  </si>
  <si>
    <t>PSDM 8.3.4b)</t>
  </si>
  <si>
    <t>1200D 8.3.4 b)</t>
  </si>
  <si>
    <t>PSDM8.3.3</t>
  </si>
  <si>
    <t>Tatement of road-bed</t>
  </si>
  <si>
    <t>b) i)</t>
  </si>
  <si>
    <t>In-place treatment of roadbed in hard rock materil by ripping (Provisional)</t>
  </si>
  <si>
    <t>150mm Gravel Wearing Course (CBR minimum 45%, PI&gt;6 and not more than (3xGM)+10, max. stone size 40mm) compacted to 95% Mod AASHTO maximum density</t>
  </si>
  <si>
    <t>PSME8.3.3</t>
  </si>
  <si>
    <t>PSD8.3.3</t>
  </si>
  <si>
    <t>PSD8.3.3 a)</t>
  </si>
  <si>
    <t>PSDK8.2.1</t>
  </si>
  <si>
    <t>Surface Preperation for gabions</t>
  </si>
  <si>
    <t xml:space="preserve">Extra over items 12 to 13 for packing selected stone for exposed face </t>
  </si>
  <si>
    <t xml:space="preserve">Extra over items 5 to 6 for packing selected stone for exposed face </t>
  </si>
  <si>
    <t xml:space="preserve">Install Permanent steel Pile Casings in augered holes as directed for Piles of diameter ….............. mm (as defined by pile designer - contractor to insert diameter). Thickness of casing of…........................ mm (as defined by piling contractor - contractor to insert casing thickness. </t>
  </si>
  <si>
    <t xml:space="preserve">Auger or Bore holes for Piles of …................... mm Diameter (as defined by pile designer contractor to isnert diameter) Through material in the following successive depth ranges for material as detailed in the Geotechnical report </t>
  </si>
  <si>
    <t>Mabey or equal approved Modular Compact 200 single span bridge as per the attached Bridge Performance Specification Annexure N 8547AP-STR-SPEC02-T03</t>
  </si>
  <si>
    <t>Design, fabrication and supply per 8547AP-STR-SPEC02-T03 for 1 Number bridge structure</t>
  </si>
  <si>
    <t>Remuneration of CLO for 2 persons. CLO rate is R5 500,00 pm</t>
  </si>
  <si>
    <t>Reimbursement of PSC members (3 persons) for the attendance of site meetings to the value of R400.00 each member</t>
  </si>
  <si>
    <t>Overheads charges and profit on item 49 (a) above</t>
  </si>
  <si>
    <t>Overheads charges and profit on item 51 (a) above</t>
  </si>
  <si>
    <t>Overheads charges and profit on item 53 (a)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</si>
</sst>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quot;* #,##0.00_-;\-&quot;R&quot;* #,##0.00_-;_-&quot;R&quot;* &quot;-&quot;??_-;_-@_-"/>
    <numFmt numFmtId="165" formatCode="_-* #,##0.00_-;\-* #,##0.00_-;_-* &quot;-&quot;??_-;_-@_-"/>
    <numFmt numFmtId="166" formatCode="_-[$R-1C09]* #,##0.00_-;\-[$R-1C09]* #,##0.00_-;_-[$R-1C09]* &quot;-&quot;??_-;_-@_-"/>
    <numFmt numFmtId="167" formatCode="#,##0.0"/>
    <numFmt numFmtId="168" formatCode="[$R-1C09]#,##0.00"/>
    <numFmt numFmtId="169" formatCode="&quot;R&quot;#,##0.00"/>
  </numFmts>
  <fonts count="42" x14ac:knownFonts="1">
    <font>
      <sz val="11"/>
      <color theme="1"/>
      <name val="Calibri"/>
      <family val="2"/>
      <scheme val="minor"/>
    </font>
    <font>
      <b/>
      <u/>
      <sz val="10"/>
      <color rgb="FFFFFFFF"/>
      <name val="Calibri"/>
      <family val="2"/>
      <scheme val="minor"/>
    </font>
    <font>
      <b/>
      <sz val="10"/>
      <color rgb="FF000000"/>
      <name val="Calibri"/>
      <family val="2"/>
      <scheme val="minor"/>
    </font>
    <font>
      <b/>
      <sz val="10"/>
      <color theme="1"/>
      <name val="Calibri"/>
      <family val="2"/>
      <scheme val="minor"/>
    </font>
    <font>
      <b/>
      <sz val="10"/>
      <color rgb="FFFFFFFF"/>
      <name val="Calibri"/>
      <family val="2"/>
      <scheme val="minor"/>
    </font>
    <font>
      <sz val="10"/>
      <color rgb="FF000000"/>
      <name val="Calibri"/>
      <family val="2"/>
      <scheme val="minor"/>
    </font>
    <font>
      <sz val="10"/>
      <color theme="1"/>
      <name val="Calibri"/>
      <family val="2"/>
      <scheme val="minor"/>
    </font>
    <font>
      <sz val="10"/>
      <color rgb="FF1F497D"/>
      <name val="Calibri"/>
      <family val="2"/>
      <scheme val="minor"/>
    </font>
    <font>
      <vertAlign val="superscript"/>
      <sz val="10"/>
      <color rgb="FF000000"/>
      <name val="Calibri"/>
      <family val="2"/>
      <scheme val="minor"/>
    </font>
    <font>
      <vertAlign val="superscript"/>
      <sz val="10"/>
      <color theme="1"/>
      <name val="Calibri"/>
      <family val="2"/>
      <scheme val="minor"/>
    </font>
    <font>
      <b/>
      <u/>
      <sz val="10"/>
      <name val="Calibri"/>
      <family val="2"/>
      <scheme val="minor"/>
    </font>
    <font>
      <sz val="11"/>
      <name val="Calibri"/>
      <family val="2"/>
      <scheme val="minor"/>
    </font>
    <font>
      <b/>
      <sz val="10"/>
      <name val="Calibri"/>
      <family val="2"/>
      <scheme val="minor"/>
    </font>
    <font>
      <sz val="10"/>
      <name val="Calibri"/>
      <family val="2"/>
      <scheme val="minor"/>
    </font>
    <font>
      <b/>
      <sz val="10"/>
      <color theme="0"/>
      <name val="Calibri"/>
      <family val="2"/>
      <scheme val="minor"/>
    </font>
    <font>
      <b/>
      <u/>
      <sz val="10"/>
      <color theme="1"/>
      <name val="Calibri"/>
      <family val="2"/>
      <scheme val="minor"/>
    </font>
    <font>
      <u/>
      <sz val="10"/>
      <color theme="1"/>
      <name val="Calibri"/>
      <family val="2"/>
      <scheme val="minor"/>
    </font>
    <font>
      <b/>
      <sz val="11"/>
      <color theme="1"/>
      <name val="Calibri"/>
      <family val="2"/>
      <scheme val="minor"/>
    </font>
    <font>
      <i/>
      <sz val="10"/>
      <color theme="1"/>
      <name val="Calibri"/>
      <family val="2"/>
      <scheme val="minor"/>
    </font>
    <font>
      <i/>
      <sz val="11"/>
      <color theme="1"/>
      <name val="Calibri"/>
      <family val="2"/>
      <scheme val="minor"/>
    </font>
    <font>
      <sz val="10"/>
      <name val="Arial"/>
      <family val="2"/>
    </font>
    <font>
      <i/>
      <sz val="10"/>
      <name val="Calibri"/>
      <family val="2"/>
      <scheme val="minor"/>
    </font>
    <font>
      <sz val="11"/>
      <color theme="1"/>
      <name val="Calibri"/>
      <family val="2"/>
      <scheme val="minor"/>
    </font>
    <font>
      <b/>
      <u/>
      <sz val="11"/>
      <color theme="1"/>
      <name val="Calibri"/>
      <family val="2"/>
      <scheme val="minor"/>
    </font>
    <font>
      <b/>
      <strike/>
      <sz val="10"/>
      <name val="Calibri"/>
      <family val="2"/>
      <scheme val="minor"/>
    </font>
    <font>
      <strike/>
      <sz val="10"/>
      <color theme="1"/>
      <name val="Calibri"/>
      <family val="2"/>
      <scheme val="minor"/>
    </font>
    <font>
      <b/>
      <strike/>
      <sz val="10"/>
      <color theme="1"/>
      <name val="Calibri"/>
      <family val="2"/>
      <scheme val="minor"/>
    </font>
    <font>
      <strike/>
      <sz val="10"/>
      <name val="Calibri"/>
      <family val="2"/>
      <scheme val="minor"/>
    </font>
    <font>
      <b/>
      <u/>
      <sz val="10"/>
      <color theme="0"/>
      <name val="Calibri"/>
      <family val="2"/>
      <scheme val="minor"/>
    </font>
    <font>
      <sz val="8"/>
      <name val="Calibri"/>
      <family val="2"/>
      <scheme val="minor"/>
    </font>
    <font>
      <b/>
      <u/>
      <sz val="11"/>
      <color rgb="FFFFFFFF"/>
      <name val="Calibri"/>
      <family val="2"/>
      <scheme val="minor"/>
    </font>
    <font>
      <b/>
      <sz val="11"/>
      <color rgb="FF000000"/>
      <name val="Calibri"/>
      <family val="2"/>
      <scheme val="minor"/>
    </font>
    <font>
      <b/>
      <sz val="11"/>
      <name val="Calibri"/>
      <family val="2"/>
      <scheme val="minor"/>
    </font>
    <font>
      <b/>
      <sz val="11"/>
      <color rgb="FFFFFFFF"/>
      <name val="Calibri"/>
      <family val="2"/>
      <scheme val="minor"/>
    </font>
    <font>
      <b/>
      <u/>
      <sz val="11"/>
      <color rgb="FF000000"/>
      <name val="Calibri"/>
      <family val="2"/>
      <scheme val="minor"/>
    </font>
    <font>
      <sz val="11"/>
      <color rgb="FF000000"/>
      <name val="Calibri"/>
      <family val="2"/>
      <scheme val="minor"/>
    </font>
    <font>
      <b/>
      <sz val="11"/>
      <color indexed="8"/>
      <name val="Calibri"/>
      <family val="2"/>
      <scheme val="minor"/>
    </font>
    <font>
      <b/>
      <u/>
      <sz val="11"/>
      <color indexed="8"/>
      <name val="Calibri"/>
      <family val="2"/>
      <scheme val="minor"/>
    </font>
    <font>
      <sz val="11"/>
      <color indexed="8"/>
      <name val="Calibri"/>
      <family val="2"/>
      <scheme val="minor"/>
    </font>
    <font>
      <sz val="11"/>
      <color indexed="30"/>
      <name val="Calibri"/>
      <family val="2"/>
      <scheme val="minor"/>
    </font>
    <font>
      <u/>
      <sz val="11"/>
      <color indexed="8"/>
      <name val="Calibri"/>
      <family val="2"/>
      <scheme val="minor"/>
    </font>
    <font>
      <sz val="10"/>
      <color rgb="FF00B050"/>
      <name val="Calibri"/>
      <family val="2"/>
      <scheme val="minor"/>
    </font>
  </fonts>
  <fills count="8">
    <fill>
      <patternFill patternType="none"/>
    </fill>
    <fill>
      <patternFill patternType="gray125"/>
    </fill>
    <fill>
      <patternFill patternType="solid">
        <fgColor rgb="FF000000"/>
        <bgColor indexed="64"/>
      </patternFill>
    </fill>
    <fill>
      <patternFill patternType="solid">
        <fgColor rgb="FFFFFFFF"/>
        <bgColor indexed="64"/>
      </patternFill>
    </fill>
    <fill>
      <patternFill patternType="solid">
        <fgColor rgb="FFF2F2F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auto="1"/>
      </left>
      <right style="thin">
        <color auto="1"/>
      </right>
      <top/>
      <bottom/>
      <diagonal/>
    </border>
    <border>
      <left style="thin">
        <color auto="1"/>
      </left>
      <right/>
      <top/>
      <bottom/>
      <diagonal/>
    </border>
    <border>
      <left style="double">
        <color auto="1"/>
      </left>
      <right style="thin">
        <color auto="1"/>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5">
    <xf numFmtId="0" fontId="0" fillId="0" borderId="0"/>
    <xf numFmtId="0" fontId="20" fillId="0" borderId="0"/>
    <xf numFmtId="164" fontId="22" fillId="0" borderId="0" applyFont="0" applyFill="0" applyBorder="0" applyAlignment="0" applyProtection="0"/>
    <xf numFmtId="9" fontId="22" fillId="0" borderId="0" applyFont="0" applyFill="0" applyBorder="0" applyAlignment="0" applyProtection="0"/>
    <xf numFmtId="165" fontId="22" fillId="0" borderId="0" applyFont="0" applyFill="0" applyBorder="0" applyAlignment="0" applyProtection="0"/>
  </cellStyleXfs>
  <cellXfs count="341">
    <xf numFmtId="0" fontId="0" fillId="0" borderId="0" xfId="0"/>
    <xf numFmtId="0" fontId="0" fillId="0" borderId="0" xfId="0" applyAlignment="1">
      <alignment vertical="center" wrapText="1"/>
    </xf>
    <xf numFmtId="0" fontId="2" fillId="0" borderId="4" xfId="0" applyFont="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horizontal="center" vertical="center" wrapText="1"/>
    </xf>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6" fillId="0" borderId="5" xfId="0" applyFont="1" applyBorder="1" applyAlignment="1">
      <alignment vertical="center" wrapText="1"/>
    </xf>
    <xf numFmtId="0" fontId="5" fillId="0" borderId="4" xfId="0" applyFont="1" applyBorder="1" applyAlignment="1">
      <alignment horizontal="center" vertical="center" wrapText="1"/>
    </xf>
    <xf numFmtId="0" fontId="11" fillId="0" borderId="0" xfId="0" applyFont="1"/>
    <xf numFmtId="0" fontId="12" fillId="0" borderId="4" xfId="0" applyFont="1" applyBorder="1" applyAlignment="1">
      <alignment horizontal="center" vertical="center" wrapText="1"/>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0" fillId="0" borderId="5" xfId="0" applyFont="1" applyBorder="1" applyAlignment="1">
      <alignment vertical="center" wrapText="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0" fillId="0" borderId="0" xfId="0" applyAlignment="1">
      <alignment horizontal="left"/>
    </xf>
    <xf numFmtId="0" fontId="2" fillId="0" borderId="5" xfId="0" applyFont="1" applyBorder="1" applyAlignment="1">
      <alignment horizontal="left" vertical="center" wrapText="1"/>
    </xf>
    <xf numFmtId="0" fontId="3" fillId="0" borderId="5" xfId="0" applyFont="1" applyBorder="1" applyAlignment="1">
      <alignment vertical="center" wrapText="1"/>
    </xf>
    <xf numFmtId="0" fontId="3" fillId="0" borderId="5" xfId="0" applyFont="1" applyBorder="1" applyAlignment="1">
      <alignment horizontal="left" vertical="center" wrapText="1"/>
    </xf>
    <xf numFmtId="0" fontId="6" fillId="0" borderId="5" xfId="0" applyFont="1" applyBorder="1" applyAlignment="1">
      <alignment horizontal="center" vertical="center" wrapText="1"/>
    </xf>
    <xf numFmtId="0" fontId="6" fillId="0" borderId="5" xfId="0" applyFont="1" applyBorder="1" applyAlignment="1">
      <alignment horizontal="justify"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6" fillId="0" borderId="11" xfId="0" applyFont="1" applyBorder="1" applyAlignment="1">
      <alignment horizontal="center" vertical="center"/>
    </xf>
    <xf numFmtId="0" fontId="3" fillId="0" borderId="12" xfId="0" applyFont="1" applyBorder="1" applyAlignment="1">
      <alignment horizontal="left" vertical="center" wrapText="1"/>
    </xf>
    <xf numFmtId="0" fontId="15" fillId="0" borderId="12" xfId="0" applyFont="1" applyBorder="1" applyAlignment="1">
      <alignment horizontal="left" vertical="center" wrapText="1"/>
    </xf>
    <xf numFmtId="0" fontId="6" fillId="0" borderId="12" xfId="0" applyFont="1" applyBorder="1" applyAlignment="1">
      <alignment horizontal="center" vertical="center" wrapText="1"/>
    </xf>
    <xf numFmtId="0" fontId="6" fillId="0" borderId="12" xfId="0" applyFont="1" applyBorder="1" applyAlignment="1">
      <alignment horizontal="left" vertical="center" wrapText="1"/>
    </xf>
    <xf numFmtId="0" fontId="15" fillId="0" borderId="12" xfId="0" applyFont="1" applyBorder="1" applyAlignment="1">
      <alignment horizontal="justify" vertical="center" wrapText="1"/>
    </xf>
    <xf numFmtId="0" fontId="6" fillId="0" borderId="12" xfId="0" applyFont="1" applyBorder="1" applyAlignment="1">
      <alignment horizontal="center" vertical="center"/>
    </xf>
    <xf numFmtId="0" fontId="6" fillId="0" borderId="12" xfId="0" applyFont="1" applyBorder="1" applyAlignment="1">
      <alignment horizontal="justify" vertical="center" wrapText="1"/>
    </xf>
    <xf numFmtId="0" fontId="6" fillId="0" borderId="4" xfId="0" applyFont="1" applyBorder="1" applyAlignment="1">
      <alignment horizontal="center" vertical="center"/>
    </xf>
    <xf numFmtId="0" fontId="15" fillId="0" borderId="5" xfId="0" applyFont="1" applyBorder="1" applyAlignment="1">
      <alignment horizontal="left" vertical="center" wrapText="1"/>
    </xf>
    <xf numFmtId="0" fontId="6" fillId="0" borderId="5" xfId="0" applyFont="1" applyBorder="1" applyAlignment="1">
      <alignment horizontal="left" vertical="center" wrapText="1"/>
    </xf>
    <xf numFmtId="0" fontId="3" fillId="0" borderId="5" xfId="0" applyFont="1" applyBorder="1" applyAlignment="1">
      <alignment horizontal="justify" vertical="center" wrapText="1"/>
    </xf>
    <xf numFmtId="0" fontId="6" fillId="0" borderId="5" xfId="0" applyFont="1" applyBorder="1" applyAlignment="1">
      <alignment horizontal="center" vertical="center"/>
    </xf>
    <xf numFmtId="0" fontId="16" fillId="0" borderId="5" xfId="0" applyFont="1" applyBorder="1" applyAlignment="1">
      <alignment horizontal="center" vertical="center" wrapText="1"/>
    </xf>
    <xf numFmtId="0" fontId="6" fillId="3" borderId="5" xfId="0" applyFont="1" applyFill="1" applyBorder="1" applyAlignment="1">
      <alignment horizontal="left" vertical="center" wrapText="1"/>
    </xf>
    <xf numFmtId="166" fontId="12" fillId="0" borderId="5" xfId="0" applyNumberFormat="1" applyFont="1" applyBorder="1" applyAlignment="1">
      <alignment horizontal="center" vertical="center" wrapText="1"/>
    </xf>
    <xf numFmtId="166" fontId="12" fillId="0" borderId="6" xfId="0" applyNumberFormat="1" applyFont="1" applyBorder="1" applyAlignment="1">
      <alignment horizontal="center" vertical="center" wrapText="1"/>
    </xf>
    <xf numFmtId="166" fontId="13" fillId="0" borderId="5" xfId="0" applyNumberFormat="1" applyFont="1" applyBorder="1" applyAlignment="1">
      <alignment vertical="center"/>
    </xf>
    <xf numFmtId="166" fontId="13" fillId="0" borderId="6" xfId="0" applyNumberFormat="1" applyFont="1" applyBorder="1" applyAlignment="1">
      <alignment vertical="center"/>
    </xf>
    <xf numFmtId="166" fontId="13" fillId="0" borderId="5" xfId="0" applyNumberFormat="1" applyFont="1" applyBorder="1" applyAlignment="1">
      <alignment vertical="center" wrapText="1"/>
    </xf>
    <xf numFmtId="166" fontId="13" fillId="0" borderId="6" xfId="0" applyNumberFormat="1" applyFont="1" applyBorder="1" applyAlignment="1">
      <alignment vertical="center" wrapText="1"/>
    </xf>
    <xf numFmtId="166" fontId="0" fillId="0" borderId="0" xfId="0" applyNumberFormat="1"/>
    <xf numFmtId="166" fontId="2" fillId="0" borderId="6" xfId="0" applyNumberFormat="1" applyFont="1" applyBorder="1" applyAlignment="1">
      <alignment horizontal="center" vertical="center" wrapText="1"/>
    </xf>
    <xf numFmtId="166" fontId="5" fillId="0" borderId="5" xfId="0" applyNumberFormat="1" applyFont="1" applyBorder="1" applyAlignment="1">
      <alignment vertical="center" wrapText="1"/>
    </xf>
    <xf numFmtId="166" fontId="5" fillId="0" borderId="6" xfId="0" applyNumberFormat="1" applyFont="1" applyBorder="1" applyAlignment="1">
      <alignment vertical="center" wrapText="1"/>
    </xf>
    <xf numFmtId="166" fontId="6" fillId="0" borderId="6" xfId="0" applyNumberFormat="1" applyFont="1" applyBorder="1" applyAlignment="1">
      <alignment vertical="center" wrapText="1"/>
    </xf>
    <xf numFmtId="166" fontId="2" fillId="0" borderId="12" xfId="0" applyNumberFormat="1" applyFont="1" applyBorder="1" applyAlignment="1">
      <alignment horizontal="center" vertical="center" wrapText="1"/>
    </xf>
    <xf numFmtId="166" fontId="6" fillId="0" borderId="12" xfId="0" applyNumberFormat="1" applyFont="1" applyBorder="1" applyAlignment="1">
      <alignment horizontal="left" vertical="center"/>
    </xf>
    <xf numFmtId="166" fontId="3" fillId="0" borderId="5" xfId="0" applyNumberFormat="1" applyFont="1" applyBorder="1" applyAlignment="1">
      <alignment horizontal="center" vertical="center" wrapText="1"/>
    </xf>
    <xf numFmtId="166" fontId="6" fillId="0" borderId="5" xfId="0" applyNumberFormat="1" applyFont="1" applyBorder="1" applyAlignment="1">
      <alignment horizontal="left" vertical="center"/>
    </xf>
    <xf numFmtId="166" fontId="6" fillId="0" borderId="6" xfId="0" applyNumberFormat="1" applyFont="1" applyBorder="1" applyAlignment="1">
      <alignment horizontal="left" vertical="center"/>
    </xf>
    <xf numFmtId="166" fontId="6" fillId="0" borderId="6" xfId="0" applyNumberFormat="1" applyFont="1" applyBorder="1" applyAlignment="1">
      <alignment horizontal="left" vertical="center" wrapText="1"/>
    </xf>
    <xf numFmtId="0" fontId="17" fillId="0" borderId="0" xfId="0" applyFont="1" applyAlignment="1">
      <alignment vertical="center" wrapText="1"/>
    </xf>
    <xf numFmtId="0" fontId="17" fillId="0" borderId="0" xfId="0" applyFont="1"/>
    <xf numFmtId="0" fontId="13" fillId="0" borderId="9" xfId="0" applyFont="1" applyBorder="1" applyAlignment="1">
      <alignment vertical="center" wrapText="1"/>
    </xf>
    <xf numFmtId="166" fontId="13" fillId="0" borderId="9" xfId="0" applyNumberFormat="1" applyFont="1" applyBorder="1" applyAlignment="1">
      <alignment vertical="center" wrapText="1"/>
    </xf>
    <xf numFmtId="0" fontId="6" fillId="0" borderId="8" xfId="0" applyFont="1" applyBorder="1" applyAlignment="1">
      <alignment horizontal="center" vertical="center"/>
    </xf>
    <xf numFmtId="0" fontId="6" fillId="3" borderId="9" xfId="0" applyFont="1" applyFill="1" applyBorder="1" applyAlignment="1">
      <alignment horizontal="left" vertical="center" wrapText="1"/>
    </xf>
    <xf numFmtId="0" fontId="6" fillId="0" borderId="9" xfId="0" applyFont="1" applyBorder="1" applyAlignment="1">
      <alignment horizontal="center" vertical="center" wrapText="1"/>
    </xf>
    <xf numFmtId="0" fontId="12" fillId="0" borderId="8" xfId="0" applyFont="1" applyBorder="1" applyAlignment="1">
      <alignment vertical="center" wrapText="1"/>
    </xf>
    <xf numFmtId="0" fontId="12" fillId="0" borderId="9" xfId="0" applyFont="1" applyBorder="1" applyAlignment="1">
      <alignment vertical="center" wrapText="1"/>
    </xf>
    <xf numFmtId="166" fontId="12" fillId="0" borderId="9" xfId="0" applyNumberFormat="1" applyFont="1" applyBorder="1" applyAlignment="1">
      <alignment vertical="center" wrapText="1"/>
    </xf>
    <xf numFmtId="166" fontId="12" fillId="0" borderId="16" xfId="0" applyNumberFormat="1" applyFont="1" applyBorder="1" applyAlignment="1">
      <alignment vertical="center" wrapText="1"/>
    </xf>
    <xf numFmtId="0" fontId="13" fillId="0" borderId="8" xfId="0" applyFont="1" applyBorder="1" applyAlignment="1">
      <alignment horizontal="center" vertical="center"/>
    </xf>
    <xf numFmtId="0" fontId="13" fillId="0" borderId="9" xfId="0" applyFont="1" applyBorder="1" applyAlignment="1">
      <alignment horizontal="center" vertical="center" wrapText="1"/>
    </xf>
    <xf numFmtId="0" fontId="13" fillId="0" borderId="9" xfId="0" applyFont="1" applyBorder="1" applyAlignment="1">
      <alignment horizontal="center" vertical="center"/>
    </xf>
    <xf numFmtId="0" fontId="15" fillId="3" borderId="5" xfId="0" applyFont="1" applyFill="1" applyBorder="1" applyAlignment="1">
      <alignment horizontal="left" vertical="center" wrapText="1"/>
    </xf>
    <xf numFmtId="0" fontId="6" fillId="0" borderId="9" xfId="0" applyFont="1" applyBorder="1" applyAlignment="1">
      <alignment horizontal="center" vertical="center"/>
    </xf>
    <xf numFmtId="166" fontId="6" fillId="0" borderId="9" xfId="0" applyNumberFormat="1" applyFont="1" applyBorder="1" applyAlignment="1">
      <alignment horizontal="left" vertical="center"/>
    </xf>
    <xf numFmtId="166" fontId="6" fillId="0" borderId="16" xfId="0" applyNumberFormat="1" applyFont="1" applyBorder="1" applyAlignment="1">
      <alignment horizontal="left" vertical="center"/>
    </xf>
    <xf numFmtId="0" fontId="6" fillId="0" borderId="9" xfId="0" applyFont="1" applyBorder="1" applyAlignment="1">
      <alignment horizontal="left" vertical="center" wrapText="1"/>
    </xf>
    <xf numFmtId="0" fontId="16" fillId="0" borderId="5" xfId="0" applyFont="1" applyBorder="1" applyAlignment="1">
      <alignment horizontal="left" vertical="center" wrapText="1"/>
    </xf>
    <xf numFmtId="0" fontId="11" fillId="0" borderId="0" xfId="0" applyFont="1" applyAlignment="1">
      <alignment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wrapText="1"/>
    </xf>
    <xf numFmtId="0" fontId="6" fillId="0" borderId="4" xfId="0" applyFont="1" applyBorder="1" applyAlignment="1">
      <alignment horizontal="center" vertical="center" wrapText="1"/>
    </xf>
    <xf numFmtId="0" fontId="18" fillId="0" borderId="4" xfId="0" applyFont="1" applyBorder="1" applyAlignment="1">
      <alignment horizontal="center" vertical="center"/>
    </xf>
    <xf numFmtId="0" fontId="18" fillId="0" borderId="5" xfId="0" applyFont="1" applyBorder="1" applyAlignment="1">
      <alignment horizontal="center" vertical="center" wrapText="1"/>
    </xf>
    <xf numFmtId="0" fontId="18" fillId="0" borderId="5" xfId="0" applyFont="1" applyBorder="1" applyAlignment="1">
      <alignment horizontal="center" vertical="center"/>
    </xf>
    <xf numFmtId="166" fontId="18" fillId="0" borderId="6" xfId="0" applyNumberFormat="1" applyFont="1" applyBorder="1" applyAlignment="1">
      <alignment horizontal="left" vertical="center"/>
    </xf>
    <xf numFmtId="0" fontId="19" fillId="0" borderId="0" xfId="0" applyFont="1"/>
    <xf numFmtId="0" fontId="13" fillId="0" borderId="17" xfId="0" applyFont="1" applyBorder="1" applyAlignment="1">
      <alignment horizontal="center" vertical="center"/>
    </xf>
    <xf numFmtId="0" fontId="12" fillId="0" borderId="18" xfId="0" applyFont="1" applyBorder="1" applyAlignment="1">
      <alignment horizontal="center" vertical="center" wrapText="1"/>
    </xf>
    <xf numFmtId="0" fontId="13" fillId="0" borderId="18" xfId="0" applyFont="1" applyBorder="1" applyAlignment="1">
      <alignment vertical="center" wrapText="1"/>
    </xf>
    <xf numFmtId="0" fontId="13" fillId="0" borderId="18" xfId="0" applyFont="1" applyBorder="1" applyAlignment="1">
      <alignment horizontal="center" vertical="center" wrapText="1"/>
    </xf>
    <xf numFmtId="0" fontId="13" fillId="0" borderId="18" xfId="0" applyFont="1" applyBorder="1" applyAlignment="1">
      <alignment horizontal="center" vertical="center"/>
    </xf>
    <xf numFmtId="166" fontId="13" fillId="0" borderId="18" xfId="0" applyNumberFormat="1" applyFont="1" applyBorder="1" applyAlignment="1">
      <alignment vertical="center" wrapText="1"/>
    </xf>
    <xf numFmtId="0" fontId="12" fillId="0" borderId="9" xfId="0" applyFont="1" applyBorder="1" applyAlignment="1">
      <alignment horizontal="center" vertical="center" wrapText="1"/>
    </xf>
    <xf numFmtId="0" fontId="2" fillId="0" borderId="5" xfId="0" applyFont="1" applyBorder="1" applyAlignment="1">
      <alignment vertical="top" wrapText="1"/>
    </xf>
    <xf numFmtId="0" fontId="5" fillId="0" borderId="5" xfId="0" applyFont="1" applyBorder="1" applyAlignment="1">
      <alignment vertical="top" wrapText="1"/>
    </xf>
    <xf numFmtId="0" fontId="6" fillId="0" borderId="5" xfId="0" applyFont="1" applyBorder="1" applyAlignment="1">
      <alignment vertical="top" wrapText="1"/>
    </xf>
    <xf numFmtId="0" fontId="12" fillId="0" borderId="5" xfId="0" applyFont="1" applyBorder="1" applyAlignment="1">
      <alignment horizontal="left" vertical="center" wrapText="1"/>
    </xf>
    <xf numFmtId="166" fontId="13" fillId="0" borderId="6" xfId="0" applyNumberFormat="1" applyFont="1" applyBorder="1" applyAlignment="1">
      <alignment horizontal="center" vertical="center"/>
    </xf>
    <xf numFmtId="166" fontId="13" fillId="0" borderId="6" xfId="0" applyNumberFormat="1" applyFont="1" applyBorder="1" applyAlignment="1">
      <alignment horizontal="center" vertical="center" wrapText="1"/>
    </xf>
    <xf numFmtId="166" fontId="13" fillId="0" borderId="19" xfId="0" applyNumberFormat="1" applyFont="1" applyBorder="1" applyAlignment="1">
      <alignment horizontal="center" vertical="center" wrapText="1"/>
    </xf>
    <xf numFmtId="166" fontId="13" fillId="0" borderId="16" xfId="0" applyNumberFormat="1" applyFont="1" applyBorder="1" applyAlignment="1">
      <alignment horizontal="center" vertical="center" wrapText="1"/>
    </xf>
    <xf numFmtId="166" fontId="0" fillId="0" borderId="0" xfId="0" applyNumberFormat="1" applyAlignment="1">
      <alignment horizontal="center"/>
    </xf>
    <xf numFmtId="166" fontId="13" fillId="0" borderId="5" xfId="0" applyNumberFormat="1" applyFont="1" applyBorder="1" applyAlignment="1">
      <alignment horizontal="left" vertical="center"/>
    </xf>
    <xf numFmtId="166" fontId="13" fillId="0" borderId="5" xfId="0" applyNumberFormat="1" applyFont="1" applyBorder="1" applyAlignment="1">
      <alignment horizontal="justify" vertical="center"/>
    </xf>
    <xf numFmtId="166" fontId="13" fillId="0" borderId="5" xfId="0" applyNumberFormat="1" applyFont="1" applyBorder="1" applyAlignment="1">
      <alignment horizontal="left" vertical="center" wrapText="1"/>
    </xf>
    <xf numFmtId="166" fontId="13" fillId="0" borderId="9" xfId="0" applyNumberFormat="1" applyFont="1" applyBorder="1" applyAlignment="1">
      <alignment horizontal="left" vertical="center"/>
    </xf>
    <xf numFmtId="166" fontId="21" fillId="0" borderId="5" xfId="0" applyNumberFormat="1" applyFont="1" applyBorder="1" applyAlignment="1">
      <alignment horizontal="left" vertical="center"/>
    </xf>
    <xf numFmtId="166" fontId="11" fillId="0" borderId="0" xfId="0" applyNumberFormat="1" applyFont="1"/>
    <xf numFmtId="0" fontId="0" fillId="0" borderId="21" xfId="0" applyBorder="1" applyAlignment="1">
      <alignment horizontal="center"/>
    </xf>
    <xf numFmtId="0" fontId="0" fillId="0" borderId="21" xfId="0" applyBorder="1"/>
    <xf numFmtId="0" fontId="0" fillId="0" borderId="22" xfId="0" applyBorder="1"/>
    <xf numFmtId="0" fontId="0" fillId="0" borderId="23" xfId="0" applyBorder="1"/>
    <xf numFmtId="0" fontId="0" fillId="0" borderId="21" xfId="0" applyBorder="1" applyAlignment="1">
      <alignment vertical="top" wrapText="1"/>
    </xf>
    <xf numFmtId="0" fontId="0" fillId="0" borderId="5" xfId="0" applyBorder="1" applyAlignment="1">
      <alignment horizontal="center"/>
    </xf>
    <xf numFmtId="0" fontId="0" fillId="0" borderId="5" xfId="0" applyBorder="1" applyAlignment="1">
      <alignment vertical="top" wrapText="1"/>
    </xf>
    <xf numFmtId="0" fontId="0" fillId="0" borderId="5" xfId="0" applyBorder="1"/>
    <xf numFmtId="0" fontId="23" fillId="0" borderId="5" xfId="0" applyFont="1" applyBorder="1" applyAlignment="1">
      <alignment vertical="top" wrapText="1"/>
    </xf>
    <xf numFmtId="166" fontId="3" fillId="0" borderId="6" xfId="0" applyNumberFormat="1" applyFont="1" applyBorder="1" applyAlignment="1">
      <alignment vertical="center" wrapText="1"/>
    </xf>
    <xf numFmtId="0" fontId="0" fillId="0" borderId="0" xfId="0" applyAlignment="1">
      <alignment horizontal="center"/>
    </xf>
    <xf numFmtId="0" fontId="25" fillId="0" borderId="4" xfId="0" applyFont="1" applyBorder="1" applyAlignment="1">
      <alignment horizontal="center" vertical="center"/>
    </xf>
    <xf numFmtId="166" fontId="25" fillId="0" borderId="6" xfId="0" applyNumberFormat="1" applyFont="1" applyBorder="1" applyAlignment="1">
      <alignment horizontal="left" vertical="center"/>
    </xf>
    <xf numFmtId="166" fontId="27" fillId="0" borderId="5" xfId="0" applyNumberFormat="1" applyFont="1" applyBorder="1" applyAlignment="1">
      <alignment horizontal="center" vertical="center"/>
    </xf>
    <xf numFmtId="0" fontId="26" fillId="0" borderId="5" xfId="0" applyFont="1" applyBorder="1" applyAlignment="1">
      <alignment horizontal="center" vertical="center"/>
    </xf>
    <xf numFmtId="0" fontId="25" fillId="0" borderId="5" xfId="0" applyFont="1" applyBorder="1" applyAlignment="1">
      <alignment horizontal="left" vertical="center" wrapText="1"/>
    </xf>
    <xf numFmtId="0" fontId="25" fillId="0" borderId="5" xfId="0" applyFont="1" applyBorder="1" applyAlignment="1">
      <alignment horizontal="center" vertical="center"/>
    </xf>
    <xf numFmtId="0" fontId="6" fillId="0" borderId="5" xfId="0" applyFont="1" applyBorder="1" applyAlignment="1">
      <alignment horizontal="left" vertical="top" wrapText="1"/>
    </xf>
    <xf numFmtId="166" fontId="6" fillId="0" borderId="24" xfId="0" applyNumberFormat="1" applyFont="1" applyBorder="1" applyAlignment="1">
      <alignment horizontal="left" vertical="center"/>
    </xf>
    <xf numFmtId="166" fontId="6" fillId="0" borderId="7" xfId="0" applyNumberFormat="1" applyFont="1" applyBorder="1" applyAlignment="1">
      <alignment horizontal="left" vertical="center"/>
    </xf>
    <xf numFmtId="166" fontId="3" fillId="0" borderId="7" xfId="0" applyNumberFormat="1" applyFont="1" applyBorder="1" applyAlignment="1">
      <alignment horizontal="left" vertical="center"/>
    </xf>
    <xf numFmtId="0" fontId="0" fillId="0" borderId="0" xfId="0" applyAlignment="1">
      <alignment wrapText="1"/>
    </xf>
    <xf numFmtId="0" fontId="13" fillId="0" borderId="4" xfId="0" applyFont="1" applyBorder="1" applyAlignment="1">
      <alignment horizontal="center" vertical="center" wrapText="1"/>
    </xf>
    <xf numFmtId="0" fontId="13" fillId="0" borderId="8" xfId="0" applyFont="1" applyBorder="1" applyAlignment="1">
      <alignment horizontal="center" vertical="center" wrapText="1"/>
    </xf>
    <xf numFmtId="0" fontId="17" fillId="0" borderId="0" xfId="0" applyFont="1" applyAlignment="1">
      <alignment wrapText="1"/>
    </xf>
    <xf numFmtId="166" fontId="0" fillId="0" borderId="0" xfId="0" applyNumberFormat="1" applyAlignment="1">
      <alignment wrapText="1"/>
    </xf>
    <xf numFmtId="166" fontId="0" fillId="0" borderId="0" xfId="0" applyNumberFormat="1" applyAlignment="1">
      <alignment horizontal="center" wrapText="1"/>
    </xf>
    <xf numFmtId="0" fontId="0" fillId="0" borderId="5" xfId="0" applyBorder="1" applyAlignment="1">
      <alignment horizontal="center" vertical="center"/>
    </xf>
    <xf numFmtId="0" fontId="0" fillId="0" borderId="21" xfId="0" applyBorder="1" applyAlignment="1">
      <alignment horizontal="center" vertical="center"/>
    </xf>
    <xf numFmtId="0" fontId="11" fillId="0" borderId="5" xfId="0" applyFont="1" applyBorder="1" applyAlignment="1">
      <alignment vertical="top" wrapText="1"/>
    </xf>
    <xf numFmtId="9" fontId="6" fillId="0" borderId="5" xfId="3" applyFont="1" applyBorder="1" applyAlignment="1">
      <alignment horizontal="center" vertical="center"/>
    </xf>
    <xf numFmtId="0" fontId="0" fillId="5" borderId="0" xfId="0" applyFill="1" applyAlignment="1">
      <alignment vertical="center"/>
    </xf>
    <xf numFmtId="0" fontId="3" fillId="0" borderId="9" xfId="0" applyFont="1" applyBorder="1" applyAlignment="1">
      <alignment horizontal="justify" vertical="center" wrapText="1"/>
    </xf>
    <xf numFmtId="0" fontId="6" fillId="0" borderId="25" xfId="0" applyFont="1" applyBorder="1" applyAlignment="1">
      <alignment horizontal="center" vertical="center"/>
    </xf>
    <xf numFmtId="0" fontId="6" fillId="0" borderId="26" xfId="0" applyFont="1" applyBorder="1" applyAlignment="1">
      <alignment horizontal="left" vertical="center" wrapText="1"/>
    </xf>
    <xf numFmtId="0" fontId="6" fillId="0" borderId="26" xfId="0" applyFont="1" applyBorder="1" applyAlignment="1">
      <alignment horizontal="center" vertical="center" wrapText="1"/>
    </xf>
    <xf numFmtId="166" fontId="6" fillId="0" borderId="26" xfId="0" applyNumberFormat="1" applyFont="1" applyBorder="1" applyAlignment="1">
      <alignment horizontal="left" vertical="center"/>
    </xf>
    <xf numFmtId="0" fontId="3" fillId="0" borderId="9" xfId="0" applyFont="1" applyBorder="1" applyAlignment="1">
      <alignment horizontal="left" vertical="center" wrapText="1"/>
    </xf>
    <xf numFmtId="0" fontId="6" fillId="0" borderId="26" xfId="0" applyFont="1" applyBorder="1" applyAlignment="1">
      <alignment horizontal="left" vertical="top" wrapText="1"/>
    </xf>
    <xf numFmtId="0" fontId="3" fillId="0" borderId="26" xfId="0" applyFont="1" applyBorder="1" applyAlignment="1">
      <alignment horizontal="justify" vertical="center" wrapText="1"/>
    </xf>
    <xf numFmtId="0" fontId="6" fillId="0" borderId="26" xfId="0" applyFont="1" applyBorder="1" applyAlignment="1">
      <alignment horizontal="center" vertical="center"/>
    </xf>
    <xf numFmtId="0" fontId="6" fillId="0" borderId="9" xfId="0" applyFont="1" applyBorder="1" applyAlignment="1">
      <alignment horizontal="left" vertical="top" wrapText="1"/>
    </xf>
    <xf numFmtId="0" fontId="0" fillId="0" borderId="26" xfId="0" applyBorder="1"/>
    <xf numFmtId="0" fontId="16" fillId="0" borderId="9" xfId="0" applyFont="1" applyBorder="1" applyAlignment="1">
      <alignment horizontal="left" vertical="center" wrapText="1"/>
    </xf>
    <xf numFmtId="166" fontId="12" fillId="0" borderId="16" xfId="0" applyNumberFormat="1" applyFont="1" applyBorder="1" applyAlignment="1">
      <alignment horizontal="center" vertical="center" wrapText="1"/>
    </xf>
    <xf numFmtId="0" fontId="15" fillId="0" borderId="9" xfId="0" applyFont="1" applyBorder="1" applyAlignment="1">
      <alignment horizontal="left" vertical="center" wrapText="1"/>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166" fontId="32" fillId="0" borderId="5" xfId="0" applyNumberFormat="1" applyFont="1" applyBorder="1" applyAlignment="1">
      <alignment horizontal="center" vertical="center" wrapText="1"/>
    </xf>
    <xf numFmtId="166" fontId="31" fillId="0" borderId="6" xfId="0" applyNumberFormat="1" applyFont="1" applyBorder="1" applyAlignment="1">
      <alignment horizontal="center" vertical="center" wrapText="1"/>
    </xf>
    <xf numFmtId="0" fontId="0" fillId="0" borderId="4" xfId="0" applyBorder="1" applyAlignment="1">
      <alignment horizontal="center" vertical="center"/>
    </xf>
    <xf numFmtId="0" fontId="23" fillId="0" borderId="9" xfId="0" applyFont="1" applyBorder="1" applyAlignment="1">
      <alignment horizontal="left" vertical="center" wrapText="1"/>
    </xf>
    <xf numFmtId="0" fontId="0" fillId="0" borderId="9" xfId="0" applyBorder="1" applyAlignment="1">
      <alignment horizontal="center" vertical="center" wrapText="1"/>
    </xf>
    <xf numFmtId="0" fontId="0" fillId="0" borderId="9" xfId="0" applyBorder="1" applyAlignment="1">
      <alignment horizontal="center" vertical="top" wrapText="1"/>
    </xf>
    <xf numFmtId="166" fontId="11" fillId="0" borderId="9" xfId="0" applyNumberFormat="1" applyFont="1" applyBorder="1" applyAlignment="1">
      <alignment horizontal="left" vertical="center"/>
    </xf>
    <xf numFmtId="166" fontId="0" fillId="0" borderId="16" xfId="0" applyNumberFormat="1" applyBorder="1" applyAlignment="1">
      <alignment horizontal="left" vertical="center"/>
    </xf>
    <xf numFmtId="0" fontId="17" fillId="0" borderId="5" xfId="0" applyFont="1" applyBorder="1" applyAlignment="1">
      <alignment horizontal="left" vertical="top" wrapText="1"/>
    </xf>
    <xf numFmtId="0" fontId="0" fillId="0" borderId="5" xfId="0" applyBorder="1" applyAlignment="1">
      <alignment horizontal="center" vertical="center" wrapText="1"/>
    </xf>
    <xf numFmtId="0" fontId="0" fillId="0" borderId="5" xfId="0" applyBorder="1" applyAlignment="1">
      <alignment horizontal="center" vertical="top" wrapText="1"/>
    </xf>
    <xf numFmtId="166" fontId="11" fillId="0" borderId="5" xfId="0" applyNumberFormat="1" applyFont="1" applyBorder="1" applyAlignment="1">
      <alignment horizontal="left" vertical="center"/>
    </xf>
    <xf numFmtId="0" fontId="34" fillId="0" borderId="5" xfId="0" applyFont="1" applyBorder="1" applyAlignment="1">
      <alignment horizontal="center" vertical="top" wrapText="1"/>
    </xf>
    <xf numFmtId="0" fontId="35" fillId="0" borderId="5" xfId="0" applyFont="1" applyBorder="1" applyAlignment="1">
      <alignment vertical="top" wrapText="1"/>
    </xf>
    <xf numFmtId="0" fontId="35" fillId="0" borderId="5" xfId="0" applyFont="1" applyBorder="1" applyAlignment="1">
      <alignment horizontal="center" vertical="center" wrapText="1"/>
    </xf>
    <xf numFmtId="9" fontId="35" fillId="0" borderId="5" xfId="0" applyNumberFormat="1" applyFont="1" applyBorder="1" applyAlignment="1">
      <alignment horizontal="center" vertical="center" wrapText="1"/>
    </xf>
    <xf numFmtId="0" fontId="35" fillId="0" borderId="5" xfId="0" applyFont="1" applyBorder="1" applyAlignment="1">
      <alignment horizontal="center" vertical="top" wrapText="1"/>
    </xf>
    <xf numFmtId="9" fontId="35" fillId="0" borderId="5" xfId="0" applyNumberFormat="1" applyFont="1" applyBorder="1" applyAlignment="1">
      <alignment horizontal="center" vertical="top" wrapText="1"/>
    </xf>
    <xf numFmtId="0" fontId="0" fillId="0" borderId="5" xfId="0" applyBorder="1" applyAlignment="1">
      <alignment horizontal="center" vertical="top"/>
    </xf>
    <xf numFmtId="10" fontId="35" fillId="0" borderId="5" xfId="0" applyNumberFormat="1" applyFont="1" applyBorder="1" applyAlignment="1">
      <alignment horizontal="center" vertical="top" wrapText="1"/>
    </xf>
    <xf numFmtId="3" fontId="0" fillId="0" borderId="5" xfId="0" applyNumberFormat="1" applyBorder="1" applyAlignment="1">
      <alignment horizontal="center" vertical="top"/>
    </xf>
    <xf numFmtId="10" fontId="35" fillId="0" borderId="5" xfId="0" applyNumberFormat="1" applyFont="1" applyBorder="1" applyAlignment="1">
      <alignment horizontal="center" vertical="center" wrapText="1"/>
    </xf>
    <xf numFmtId="166" fontId="0" fillId="0" borderId="6" xfId="0" applyNumberFormat="1" applyBorder="1" applyAlignment="1">
      <alignment horizontal="left" vertical="center"/>
    </xf>
    <xf numFmtId="0" fontId="0" fillId="0" borderId="0" xfId="0" applyAlignment="1">
      <alignment horizontal="center" vertical="top"/>
    </xf>
    <xf numFmtId="0" fontId="13" fillId="0" borderId="5" xfId="0" applyFont="1" applyBorder="1" applyAlignment="1">
      <alignment horizontal="left" vertical="center" wrapText="1"/>
    </xf>
    <xf numFmtId="166" fontId="17" fillId="0" borderId="6" xfId="0" applyNumberFormat="1" applyFont="1" applyBorder="1" applyAlignment="1">
      <alignment horizontal="left" vertical="center"/>
    </xf>
    <xf numFmtId="10" fontId="35" fillId="0" borderId="6" xfId="0" applyNumberFormat="1" applyFont="1" applyBorder="1" applyAlignment="1">
      <alignment horizontal="center" vertical="top" wrapText="1"/>
    </xf>
    <xf numFmtId="166" fontId="13" fillId="0" borderId="24" xfId="0" applyNumberFormat="1" applyFont="1" applyBorder="1" applyAlignment="1">
      <alignment vertical="center" wrapText="1"/>
    </xf>
    <xf numFmtId="166" fontId="13" fillId="0" borderId="16" xfId="0" applyNumberFormat="1" applyFont="1" applyBorder="1" applyAlignment="1">
      <alignment vertical="center" wrapText="1"/>
    </xf>
    <xf numFmtId="0" fontId="0" fillId="0" borderId="9" xfId="0" applyBorder="1" applyAlignment="1">
      <alignment vertical="top" wrapText="1"/>
    </xf>
    <xf numFmtId="0" fontId="2" fillId="4" borderId="28" xfId="0" applyFont="1" applyFill="1" applyBorder="1" applyAlignment="1">
      <alignment horizontal="left" vertical="center" wrapText="1"/>
    </xf>
    <xf numFmtId="0" fontId="2" fillId="4" borderId="28" xfId="0" applyFont="1" applyFill="1" applyBorder="1" applyAlignment="1">
      <alignment horizontal="center" vertical="center" wrapText="1"/>
    </xf>
    <xf numFmtId="166" fontId="6" fillId="4" borderId="28" xfId="0" applyNumberFormat="1" applyFont="1" applyFill="1" applyBorder="1" applyAlignment="1">
      <alignment horizontal="center" vertical="center"/>
    </xf>
    <xf numFmtId="166" fontId="3" fillId="4" borderId="29" xfId="0" applyNumberFormat="1" applyFont="1" applyFill="1" applyBorder="1" applyAlignment="1">
      <alignment horizontal="center" vertical="center"/>
    </xf>
    <xf numFmtId="0" fontId="12" fillId="4" borderId="28" xfId="0" applyFont="1" applyFill="1" applyBorder="1" applyAlignment="1">
      <alignment vertical="center" wrapText="1"/>
    </xf>
    <xf numFmtId="166" fontId="12" fillId="4" borderId="28" xfId="0" applyNumberFormat="1" applyFont="1" applyFill="1" applyBorder="1" applyAlignment="1">
      <alignment vertical="center" wrapText="1"/>
    </xf>
    <xf numFmtId="166" fontId="12" fillId="4" borderId="29" xfId="0" applyNumberFormat="1" applyFont="1" applyFill="1" applyBorder="1" applyAlignment="1">
      <alignment horizontal="center" vertical="center" wrapText="1"/>
    </xf>
    <xf numFmtId="0" fontId="5" fillId="0" borderId="8" xfId="0" applyFont="1" applyBorder="1" applyAlignment="1">
      <alignment horizontal="center" vertical="center" wrapText="1"/>
    </xf>
    <xf numFmtId="0" fontId="6" fillId="0" borderId="9" xfId="0" applyFont="1" applyBorder="1" applyAlignment="1">
      <alignment vertical="center" wrapText="1"/>
    </xf>
    <xf numFmtId="0" fontId="5" fillId="0" borderId="9" xfId="0" applyFont="1" applyBorder="1" applyAlignment="1">
      <alignment horizontal="center" vertical="center" wrapText="1"/>
    </xf>
    <xf numFmtId="166" fontId="5" fillId="0" borderId="9" xfId="0" applyNumberFormat="1" applyFont="1" applyBorder="1" applyAlignment="1">
      <alignment vertical="center" wrapText="1"/>
    </xf>
    <xf numFmtId="166" fontId="6" fillId="0" borderId="16" xfId="0" applyNumberFormat="1" applyFont="1" applyBorder="1" applyAlignment="1">
      <alignment vertical="center" wrapText="1"/>
    </xf>
    <xf numFmtId="0" fontId="2" fillId="4" borderId="28" xfId="0" applyFont="1" applyFill="1" applyBorder="1" applyAlignment="1">
      <alignment vertical="center" wrapText="1"/>
    </xf>
    <xf numFmtId="0" fontId="5" fillId="4" borderId="28" xfId="0" applyFont="1" applyFill="1" applyBorder="1" applyAlignment="1">
      <alignment horizontal="center" vertical="center" wrapText="1"/>
    </xf>
    <xf numFmtId="166" fontId="5" fillId="4" borderId="28" xfId="0" applyNumberFormat="1" applyFont="1" applyFill="1" applyBorder="1" applyAlignment="1">
      <alignment vertical="center" wrapText="1"/>
    </xf>
    <xf numFmtId="166" fontId="3" fillId="4" borderId="29" xfId="0" applyNumberFormat="1" applyFont="1" applyFill="1" applyBorder="1" applyAlignment="1">
      <alignment vertical="center" wrapText="1"/>
    </xf>
    <xf numFmtId="166" fontId="13" fillId="4" borderId="28" xfId="0" applyNumberFormat="1" applyFont="1" applyFill="1" applyBorder="1" applyAlignment="1">
      <alignment horizontal="center" vertical="center"/>
    </xf>
    <xf numFmtId="0" fontId="0" fillId="0" borderId="8" xfId="0" applyBorder="1" applyAlignment="1">
      <alignment horizontal="center" vertical="center"/>
    </xf>
    <xf numFmtId="49" fontId="0" fillId="0" borderId="9" xfId="0" applyNumberFormat="1" applyBorder="1" applyAlignment="1">
      <alignment vertical="top"/>
    </xf>
    <xf numFmtId="3" fontId="0" fillId="0" borderId="9" xfId="0" applyNumberFormat="1" applyBorder="1" applyAlignment="1">
      <alignment horizontal="center" vertical="top"/>
    </xf>
    <xf numFmtId="0" fontId="31" fillId="4" borderId="28" xfId="0" applyFont="1" applyFill="1" applyBorder="1" applyAlignment="1">
      <alignment horizontal="left" vertical="center" wrapText="1"/>
    </xf>
    <xf numFmtId="0" fontId="35" fillId="4" borderId="28" xfId="0" applyFont="1" applyFill="1" applyBorder="1" applyAlignment="1">
      <alignment horizontal="center" vertical="top" wrapText="1"/>
    </xf>
    <xf numFmtId="166" fontId="11" fillId="0" borderId="28" xfId="0" applyNumberFormat="1" applyFont="1" applyBorder="1" applyAlignment="1">
      <alignment horizontal="center" vertical="center"/>
    </xf>
    <xf numFmtId="166" fontId="17" fillId="4" borderId="29" xfId="0" applyNumberFormat="1" applyFont="1" applyFill="1" applyBorder="1" applyAlignment="1">
      <alignment horizontal="center" vertical="center"/>
    </xf>
    <xf numFmtId="166" fontId="12" fillId="0" borderId="5" xfId="0" applyNumberFormat="1" applyFont="1" applyBorder="1" applyAlignment="1">
      <alignment horizontal="center" vertical="center"/>
    </xf>
    <xf numFmtId="0" fontId="11" fillId="0" borderId="5" xfId="0" applyFont="1" applyBorder="1" applyAlignment="1">
      <alignment horizontal="center" vertical="center"/>
    </xf>
    <xf numFmtId="0" fontId="0" fillId="6" borderId="0" xfId="0" applyFill="1"/>
    <xf numFmtId="166" fontId="0" fillId="6" borderId="0" xfId="0" applyNumberFormat="1" applyFill="1"/>
    <xf numFmtId="0" fontId="0" fillId="6" borderId="0" xfId="0" applyFill="1" applyAlignment="1">
      <alignment horizontal="center" vertical="top"/>
    </xf>
    <xf numFmtId="166" fontId="11" fillId="6" borderId="0" xfId="0" applyNumberFormat="1" applyFont="1" applyFill="1"/>
    <xf numFmtId="0" fontId="0" fillId="6" borderId="0" xfId="0" applyFill="1" applyAlignment="1">
      <alignment horizontal="left"/>
    </xf>
    <xf numFmtId="0" fontId="0" fillId="6" borderId="0" xfId="0" applyFill="1" applyAlignment="1">
      <alignment horizontal="center"/>
    </xf>
    <xf numFmtId="166" fontId="0" fillId="6" borderId="0" xfId="0" applyNumberFormat="1" applyFill="1" applyAlignment="1">
      <alignment wrapText="1"/>
    </xf>
    <xf numFmtId="166" fontId="0" fillId="6" borderId="0" xfId="0" applyNumberFormat="1" applyFill="1" applyAlignment="1">
      <alignment horizontal="center" wrapText="1"/>
    </xf>
    <xf numFmtId="0" fontId="0" fillId="6" borderId="0" xfId="0" applyFill="1" applyAlignment="1">
      <alignment wrapText="1"/>
    </xf>
    <xf numFmtId="166" fontId="0" fillId="6" borderId="0" xfId="0" applyNumberFormat="1" applyFill="1" applyAlignment="1">
      <alignment horizontal="center"/>
    </xf>
    <xf numFmtId="4" fontId="11" fillId="0" borderId="5" xfId="0" applyNumberFormat="1" applyFont="1" applyBorder="1" applyAlignment="1">
      <alignment vertical="center" wrapText="1"/>
    </xf>
    <xf numFmtId="167" fontId="11" fillId="0" borderId="5" xfId="0" applyNumberFormat="1" applyFont="1" applyBorder="1" applyAlignment="1">
      <alignment horizontal="center" vertical="center" wrapText="1"/>
    </xf>
    <xf numFmtId="0" fontId="0" fillId="0" borderId="21" xfId="0" applyBorder="1" applyAlignment="1">
      <alignment horizontal="center" vertical="center" wrapText="1"/>
    </xf>
    <xf numFmtId="1" fontId="11" fillId="0" borderId="5" xfId="0" applyNumberFormat="1" applyFont="1" applyBorder="1" applyAlignment="1">
      <alignment horizontal="center" vertical="center" wrapText="1"/>
    </xf>
    <xf numFmtId="0" fontId="36" fillId="0" borderId="5" xfId="0" applyFont="1" applyBorder="1" applyAlignment="1">
      <alignment horizontal="center" vertical="center" wrapText="1"/>
    </xf>
    <xf numFmtId="0" fontId="37" fillId="0" borderId="5" xfId="0" applyFont="1" applyBorder="1" applyAlignment="1">
      <alignment vertical="center" wrapText="1"/>
    </xf>
    <xf numFmtId="0" fontId="38" fillId="0" borderId="5" xfId="0" applyFont="1" applyBorder="1" applyAlignment="1">
      <alignment horizontal="center" vertical="center" wrapText="1"/>
    </xf>
    <xf numFmtId="4" fontId="11" fillId="0" borderId="5" xfId="0" applyNumberFormat="1" applyFont="1" applyBorder="1" applyAlignment="1">
      <alignment horizontal="center" vertical="center" wrapText="1"/>
    </xf>
    <xf numFmtId="3" fontId="11" fillId="0" borderId="5" xfId="0" applyNumberFormat="1" applyFont="1" applyBorder="1" applyAlignment="1">
      <alignment horizontal="center" vertical="center" wrapText="1"/>
    </xf>
    <xf numFmtId="168" fontId="39" fillId="0" borderId="5" xfId="0" applyNumberFormat="1" applyFont="1" applyBorder="1" applyAlignment="1">
      <alignment horizontal="center" vertical="center" wrapText="1"/>
    </xf>
    <xf numFmtId="0" fontId="11" fillId="0" borderId="5" xfId="0" applyFont="1" applyBorder="1" applyAlignment="1">
      <alignment vertical="center" wrapText="1"/>
    </xf>
    <xf numFmtId="168" fontId="11" fillId="0" borderId="5" xfId="0" applyNumberFormat="1" applyFont="1" applyBorder="1" applyAlignment="1">
      <alignment horizontal="center" vertical="center" wrapText="1"/>
    </xf>
    <xf numFmtId="0" fontId="38" fillId="0" borderId="5" xfId="0" applyFont="1" applyBorder="1" applyAlignment="1">
      <alignment vertical="center" wrapText="1"/>
    </xf>
    <xf numFmtId="0" fontId="11" fillId="7" borderId="5" xfId="0" applyFont="1" applyFill="1" applyBorder="1" applyAlignment="1">
      <alignment vertical="center" wrapText="1"/>
    </xf>
    <xf numFmtId="0" fontId="38" fillId="7" borderId="5" xfId="0" applyFont="1" applyFill="1" applyBorder="1" applyAlignment="1">
      <alignment vertical="center" wrapText="1"/>
    </xf>
    <xf numFmtId="1" fontId="38" fillId="0" borderId="5" xfId="0" applyNumberFormat="1" applyFont="1" applyBorder="1" applyAlignment="1">
      <alignment horizontal="center" vertical="center" wrapText="1"/>
    </xf>
    <xf numFmtId="0" fontId="36" fillId="0" borderId="5" xfId="0" quotePrefix="1" applyFont="1" applyBorder="1" applyAlignment="1">
      <alignment horizontal="center" vertical="center" wrapText="1"/>
    </xf>
    <xf numFmtId="0" fontId="40" fillId="0" borderId="5" xfId="0" applyFont="1" applyBorder="1" applyAlignment="1">
      <alignment vertical="center" wrapText="1"/>
    </xf>
    <xf numFmtId="1" fontId="11" fillId="7" borderId="26" xfId="0" applyNumberFormat="1" applyFont="1" applyFill="1" applyBorder="1" applyAlignment="1">
      <alignment horizontal="center" vertical="center" wrapText="1"/>
    </xf>
    <xf numFmtId="0" fontId="36" fillId="7" borderId="26" xfId="0" applyFont="1" applyFill="1" applyBorder="1" applyAlignment="1">
      <alignment horizontal="center" vertical="center"/>
    </xf>
    <xf numFmtId="0" fontId="37" fillId="7" borderId="26" xfId="0" applyFont="1" applyFill="1" applyBorder="1" applyAlignment="1">
      <alignment vertical="center" wrapText="1"/>
    </xf>
    <xf numFmtId="4" fontId="11" fillId="7" borderId="26" xfId="0" applyNumberFormat="1" applyFont="1" applyFill="1" applyBorder="1" applyAlignment="1">
      <alignment horizontal="center" vertical="center" wrapText="1"/>
    </xf>
    <xf numFmtId="1" fontId="11" fillId="7" borderId="5" xfId="0" applyNumberFormat="1" applyFont="1" applyFill="1" applyBorder="1" applyAlignment="1">
      <alignment horizontal="center" vertical="center" wrapText="1"/>
    </xf>
    <xf numFmtId="0" fontId="36" fillId="7" borderId="5" xfId="0" applyFont="1" applyFill="1" applyBorder="1" applyAlignment="1">
      <alignment horizontal="center" vertical="center"/>
    </xf>
    <xf numFmtId="0" fontId="37" fillId="7" borderId="5" xfId="0" applyFont="1" applyFill="1" applyBorder="1" applyAlignment="1">
      <alignment vertical="center" wrapText="1"/>
    </xf>
    <xf numFmtId="0" fontId="38" fillId="7" borderId="5" xfId="0" applyFont="1" applyFill="1" applyBorder="1" applyAlignment="1">
      <alignment horizontal="center" vertical="center"/>
    </xf>
    <xf numFmtId="4" fontId="11" fillId="7" borderId="5" xfId="0" applyNumberFormat="1" applyFont="1" applyFill="1" applyBorder="1" applyAlignment="1">
      <alignment horizontal="center" vertical="center" wrapText="1"/>
    </xf>
    <xf numFmtId="0" fontId="36" fillId="7" borderId="5" xfId="0" quotePrefix="1" applyFont="1" applyFill="1" applyBorder="1" applyAlignment="1">
      <alignment horizontal="center" vertical="center"/>
    </xf>
    <xf numFmtId="169" fontId="11" fillId="7" borderId="5" xfId="2" applyNumberFormat="1" applyFont="1" applyFill="1" applyBorder="1" applyAlignment="1">
      <alignment horizontal="center" vertical="center" wrapText="1"/>
    </xf>
    <xf numFmtId="4" fontId="38" fillId="7" borderId="5" xfId="0" applyNumberFormat="1" applyFont="1" applyFill="1" applyBorder="1" applyAlignment="1">
      <alignment horizontal="center" vertical="center"/>
    </xf>
    <xf numFmtId="3" fontId="11" fillId="7" borderId="5" xfId="0" applyNumberFormat="1" applyFont="1" applyFill="1" applyBorder="1" applyAlignment="1">
      <alignment horizontal="center" vertical="center" wrapText="1"/>
    </xf>
    <xf numFmtId="4" fontId="11" fillId="7" borderId="5" xfId="0" applyNumberFormat="1" applyFont="1" applyFill="1" applyBorder="1" applyAlignment="1">
      <alignment vertical="center" wrapText="1"/>
    </xf>
    <xf numFmtId="10" fontId="11" fillId="7" borderId="5" xfId="0" applyNumberFormat="1" applyFont="1" applyFill="1" applyBorder="1" applyAlignment="1">
      <alignment horizontal="center" vertical="center" wrapText="1"/>
    </xf>
    <xf numFmtId="169" fontId="11" fillId="7" borderId="5" xfId="0" applyNumberFormat="1" applyFont="1" applyFill="1" applyBorder="1" applyAlignment="1">
      <alignment horizontal="center" vertical="center" wrapText="1"/>
    </xf>
    <xf numFmtId="4" fontId="32" fillId="7" borderId="5" xfId="0" applyNumberFormat="1" applyFont="1" applyFill="1" applyBorder="1" applyAlignment="1">
      <alignment vertical="center" wrapText="1"/>
    </xf>
    <xf numFmtId="169" fontId="11" fillId="0" borderId="5" xfId="2" applyNumberFormat="1" applyFont="1" applyFill="1" applyBorder="1" applyAlignment="1">
      <alignment horizontal="center" vertical="center" wrapText="1"/>
    </xf>
    <xf numFmtId="0" fontId="38" fillId="0" borderId="5" xfId="0" applyFont="1" applyBorder="1" applyAlignment="1">
      <alignment horizontal="center" vertical="center"/>
    </xf>
    <xf numFmtId="167" fontId="36" fillId="7" borderId="5" xfId="0" quotePrefix="1" applyNumberFormat="1" applyFont="1" applyFill="1" applyBorder="1" applyAlignment="1">
      <alignment horizontal="center" vertical="center"/>
    </xf>
    <xf numFmtId="2" fontId="11" fillId="7" borderId="5" xfId="0" applyNumberFormat="1" applyFont="1" applyFill="1" applyBorder="1" applyAlignment="1">
      <alignment horizontal="center" vertical="center"/>
    </xf>
    <xf numFmtId="4" fontId="11" fillId="7" borderId="5" xfId="4" applyNumberFormat="1" applyFont="1" applyFill="1" applyBorder="1" applyAlignment="1">
      <alignment horizontal="center" vertical="center"/>
    </xf>
    <xf numFmtId="2" fontId="38" fillId="7" borderId="5" xfId="0" applyNumberFormat="1" applyFont="1" applyFill="1" applyBorder="1" applyAlignment="1">
      <alignment horizontal="center" vertical="center"/>
    </xf>
    <xf numFmtId="4" fontId="38" fillId="7" borderId="5" xfId="4" applyNumberFormat="1" applyFont="1" applyFill="1" applyBorder="1" applyAlignment="1">
      <alignment horizontal="center" vertical="center"/>
    </xf>
    <xf numFmtId="0" fontId="38" fillId="7" borderId="5" xfId="0" applyFont="1" applyFill="1" applyBorder="1" applyAlignment="1">
      <alignment horizontal="left" vertical="center" wrapText="1"/>
    </xf>
    <xf numFmtId="4" fontId="11" fillId="7" borderId="5" xfId="0" applyNumberFormat="1" applyFont="1" applyFill="1" applyBorder="1" applyAlignment="1">
      <alignment horizontal="center" vertical="center"/>
    </xf>
    <xf numFmtId="0" fontId="37" fillId="7" borderId="5" xfId="0" applyFont="1" applyFill="1" applyBorder="1" applyAlignment="1">
      <alignment horizontal="left" vertical="center" wrapText="1"/>
    </xf>
    <xf numFmtId="0" fontId="38" fillId="0" borderId="5" xfId="0" applyFont="1" applyBorder="1" applyAlignment="1">
      <alignment horizontal="left" vertical="center" wrapText="1"/>
    </xf>
    <xf numFmtId="167" fontId="32" fillId="0" borderId="5" xfId="0" applyNumberFormat="1" applyFont="1" applyBorder="1" applyAlignment="1">
      <alignment horizontal="center" vertical="center" wrapText="1"/>
    </xf>
    <xf numFmtId="0" fontId="36" fillId="0" borderId="5" xfId="0" applyFont="1" applyBorder="1" applyAlignment="1">
      <alignment horizontal="left" vertical="center" wrapText="1"/>
    </xf>
    <xf numFmtId="4" fontId="38" fillId="0" borderId="5" xfId="0" applyNumberFormat="1" applyFont="1" applyBorder="1" applyAlignment="1">
      <alignment horizontal="center" vertical="center"/>
    </xf>
    <xf numFmtId="3" fontId="0" fillId="0" borderId="5" xfId="0" applyNumberFormat="1" applyBorder="1" applyAlignment="1">
      <alignment horizontal="center" vertical="center" wrapText="1"/>
    </xf>
    <xf numFmtId="0" fontId="36" fillId="0" borderId="5" xfId="0" applyFont="1" applyBorder="1" applyAlignment="1">
      <alignment vertical="center" wrapText="1"/>
    </xf>
    <xf numFmtId="1" fontId="38" fillId="0" borderId="5" xfId="0" applyNumberFormat="1" applyFont="1" applyBorder="1" applyAlignment="1">
      <alignment horizontal="center" vertical="center"/>
    </xf>
    <xf numFmtId="4" fontId="32" fillId="0" borderId="5" xfId="0" applyNumberFormat="1" applyFont="1" applyBorder="1" applyAlignment="1">
      <alignment horizontal="center" vertical="center"/>
    </xf>
    <xf numFmtId="3" fontId="11" fillId="0" borderId="5" xfId="0" applyNumberFormat="1" applyFont="1" applyBorder="1" applyAlignment="1">
      <alignment horizontal="center" vertical="center"/>
    </xf>
    <xf numFmtId="4" fontId="32" fillId="0" borderId="5" xfId="0" applyNumberFormat="1" applyFont="1" applyBorder="1" applyAlignment="1">
      <alignment vertical="center" wrapText="1"/>
    </xf>
    <xf numFmtId="4" fontId="32" fillId="0" borderId="5" xfId="0" applyNumberFormat="1" applyFont="1" applyBorder="1" applyAlignment="1">
      <alignment horizontal="center" vertical="center" wrapText="1"/>
    </xf>
    <xf numFmtId="3" fontId="38" fillId="0" borderId="5" xfId="0" applyNumberFormat="1" applyFont="1" applyBorder="1" applyAlignment="1">
      <alignment horizontal="center" vertical="center"/>
    </xf>
    <xf numFmtId="4" fontId="0" fillId="0" borderId="5" xfId="0" applyNumberFormat="1" applyBorder="1" applyAlignment="1">
      <alignment vertical="center" wrapText="1"/>
    </xf>
    <xf numFmtId="0" fontId="38" fillId="0" borderId="26" xfId="0" applyFont="1" applyBorder="1" applyAlignment="1">
      <alignment horizontal="center" vertical="center" wrapText="1"/>
    </xf>
    <xf numFmtId="3" fontId="11" fillId="0" borderId="26" xfId="0" applyNumberFormat="1" applyFont="1" applyBorder="1" applyAlignment="1">
      <alignment horizontal="center" vertical="center" wrapText="1"/>
    </xf>
    <xf numFmtId="168" fontId="11" fillId="0" borderId="26" xfId="0" applyNumberFormat="1" applyFont="1" applyBorder="1" applyAlignment="1">
      <alignment horizontal="center" vertical="center" wrapText="1"/>
    </xf>
    <xf numFmtId="4" fontId="11" fillId="0" borderId="5" xfId="0" applyNumberFormat="1" applyFont="1" applyBorder="1" applyAlignment="1">
      <alignment horizontal="left" vertical="center" wrapText="1"/>
    </xf>
    <xf numFmtId="10" fontId="11" fillId="0" borderId="5" xfId="0" applyNumberFormat="1" applyFont="1" applyBorder="1" applyAlignment="1">
      <alignment horizontal="center" vertical="center" wrapText="1"/>
    </xf>
    <xf numFmtId="169" fontId="11" fillId="0" borderId="5" xfId="0" applyNumberFormat="1" applyFont="1" applyBorder="1" applyAlignment="1">
      <alignment horizontal="center" vertical="center" wrapText="1"/>
    </xf>
    <xf numFmtId="0" fontId="41" fillId="0" borderId="5" xfId="0" applyFont="1" applyBorder="1" applyAlignment="1">
      <alignment horizontal="left" vertical="center" wrapText="1"/>
    </xf>
    <xf numFmtId="0" fontId="41" fillId="0" borderId="5" xfId="0" applyFont="1" applyBorder="1" applyAlignment="1">
      <alignment horizontal="center" vertical="center" wrapText="1"/>
    </xf>
    <xf numFmtId="0" fontId="16" fillId="0" borderId="5" xfId="0" applyFont="1" applyFill="1" applyBorder="1" applyAlignment="1">
      <alignment horizontal="left" vertical="center" wrapText="1"/>
    </xf>
    <xf numFmtId="0" fontId="6" fillId="0" borderId="5" xfId="0" applyFont="1" applyFill="1" applyBorder="1" applyAlignment="1">
      <alignment horizontal="left" vertical="center" wrapText="1"/>
    </xf>
    <xf numFmtId="0" fontId="0" fillId="0" borderId="0" xfId="0" applyFill="1"/>
    <xf numFmtId="0" fontId="6" fillId="0" borderId="9" xfId="0" applyFont="1" applyFill="1" applyBorder="1" applyAlignment="1">
      <alignment horizontal="left" vertical="center" wrapText="1"/>
    </xf>
    <xf numFmtId="166" fontId="13" fillId="0" borderId="6" xfId="0" applyNumberFormat="1" applyFont="1" applyBorder="1" applyAlignment="1">
      <alignment horizontal="left" vertical="center"/>
    </xf>
    <xf numFmtId="0" fontId="28" fillId="2" borderId="1"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2" fillId="4" borderId="31" xfId="0" applyFont="1" applyFill="1" applyBorder="1" applyAlignment="1">
      <alignment horizontal="left" vertical="center" wrapText="1"/>
    </xf>
    <xf numFmtId="0" fontId="12" fillId="4" borderId="27" xfId="0" applyFont="1" applyFill="1" applyBorder="1" applyAlignment="1">
      <alignment vertical="center" wrapText="1"/>
    </xf>
    <xf numFmtId="0" fontId="12" fillId="4" borderId="28" xfId="0" applyFont="1" applyFill="1" applyBorder="1" applyAlignment="1">
      <alignment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28" fillId="2" borderId="4"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0" fillId="0" borderId="20" xfId="0" applyBorder="1" applyAlignment="1">
      <alignment horizontal="center" vertical="center" wrapText="1"/>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 fillId="4" borderId="27" xfId="0" applyFont="1" applyFill="1" applyBorder="1" applyAlignment="1">
      <alignment vertical="center" wrapText="1"/>
    </xf>
    <xf numFmtId="0" fontId="2" fillId="4" borderId="28" xfId="0" applyFont="1" applyFill="1" applyBorder="1" applyAlignment="1">
      <alignment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3" fillId="2" borderId="4" xfId="0" applyFont="1" applyFill="1" applyBorder="1" applyAlignment="1">
      <alignment horizontal="center" vertical="center"/>
    </xf>
    <xf numFmtId="0" fontId="33" fillId="2" borderId="5" xfId="0" applyFont="1" applyFill="1" applyBorder="1" applyAlignment="1">
      <alignment horizontal="center" vertical="center"/>
    </xf>
    <xf numFmtId="0" fontId="33" fillId="2" borderId="6" xfId="0" applyFont="1" applyFill="1" applyBorder="1" applyAlignment="1">
      <alignment horizontal="center" vertical="center"/>
    </xf>
    <xf numFmtId="0" fontId="31" fillId="4" borderId="13" xfId="0" applyFont="1" applyFill="1" applyBorder="1" applyAlignment="1">
      <alignment horizontal="left" vertical="center" wrapText="1"/>
    </xf>
    <xf numFmtId="0" fontId="31" fillId="4" borderId="30"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cellXfs>
  <cellStyles count="5">
    <cellStyle name="Comma" xfId="4" builtinId="3"/>
    <cellStyle name="Currency" xfId="2" builtinId="4"/>
    <cellStyle name="Normal" xfId="0" builtinId="0"/>
    <cellStyle name="Normal 2" xfId="1" xr:uid="{9ACFB501-6121-4BB3-AF31-A0F8D4397A29}"/>
    <cellStyle name="Percent" xfId="3" builtinId="5"/>
  </cellStyles>
  <dxfs count="0"/>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233CB-0712-4E30-B7ED-4B452E5EAB7D}">
  <dimension ref="A1:G171"/>
  <sheetViews>
    <sheetView tabSelected="1" view="pageBreakPreview" zoomScaleNormal="100" zoomScaleSheetLayoutView="100" workbookViewId="0">
      <selection activeCell="E101" sqref="E101"/>
    </sheetView>
  </sheetViews>
  <sheetFormatPr defaultRowHeight="14.5" x14ac:dyDescent="0.35"/>
  <cols>
    <col min="1" max="1" width="7.7265625" style="137" bestFit="1" customWidth="1"/>
    <col min="2" max="2" width="14.81640625" style="225" customWidth="1"/>
    <col min="3" max="3" width="54.7265625" style="113" customWidth="1"/>
    <col min="4" max="4" width="8.81640625" style="110"/>
    <col min="5" max="5" width="10.1796875" style="109" bestFit="1" customWidth="1"/>
    <col min="6" max="6" width="15" style="111" customWidth="1"/>
    <col min="7" max="7" width="18.81640625" style="112" customWidth="1"/>
  </cols>
  <sheetData>
    <row r="1" spans="1:7" x14ac:dyDescent="0.35">
      <c r="A1" s="294" t="s">
        <v>189</v>
      </c>
      <c r="B1" s="295"/>
      <c r="C1" s="295"/>
      <c r="D1" s="295"/>
      <c r="E1" s="295"/>
      <c r="F1" s="295"/>
      <c r="G1" s="296"/>
    </row>
    <row r="2" spans="1:7" x14ac:dyDescent="0.35">
      <c r="A2" s="10" t="s">
        <v>0</v>
      </c>
      <c r="B2" s="12" t="s">
        <v>1</v>
      </c>
      <c r="C2" s="12" t="s">
        <v>2</v>
      </c>
      <c r="D2" s="12" t="s">
        <v>3</v>
      </c>
      <c r="E2" s="12" t="s">
        <v>4</v>
      </c>
      <c r="F2" s="211" t="s">
        <v>5</v>
      </c>
      <c r="G2" s="42" t="s">
        <v>6</v>
      </c>
    </row>
    <row r="3" spans="1:7" x14ac:dyDescent="0.35">
      <c r="A3" s="136"/>
      <c r="B3" s="166"/>
      <c r="C3" s="115"/>
      <c r="D3" s="116"/>
      <c r="E3" s="114"/>
      <c r="F3" s="116"/>
      <c r="G3" s="116"/>
    </row>
    <row r="4" spans="1:7" x14ac:dyDescent="0.35">
      <c r="A4" s="136"/>
      <c r="B4" s="166"/>
      <c r="C4" s="117" t="s">
        <v>152</v>
      </c>
      <c r="D4" s="116"/>
      <c r="E4" s="114"/>
      <c r="F4" s="116"/>
      <c r="G4" s="116"/>
    </row>
    <row r="5" spans="1:7" x14ac:dyDescent="0.35">
      <c r="A5" s="136"/>
      <c r="B5" s="166"/>
      <c r="C5" s="115"/>
      <c r="D5" s="116"/>
      <c r="E5" s="114"/>
      <c r="F5" s="116"/>
      <c r="G5" s="116"/>
    </row>
    <row r="6" spans="1:7" ht="127.9" customHeight="1" x14ac:dyDescent="0.35">
      <c r="A6" s="136"/>
      <c r="B6" s="166"/>
      <c r="C6" s="115" t="s">
        <v>196</v>
      </c>
      <c r="D6" s="116"/>
      <c r="E6" s="114"/>
      <c r="F6" s="116"/>
      <c r="G6" s="116"/>
    </row>
    <row r="7" spans="1:7" x14ac:dyDescent="0.35">
      <c r="A7" s="136"/>
      <c r="B7" s="166"/>
      <c r="C7" s="115"/>
      <c r="D7" s="116"/>
      <c r="E7" s="114"/>
      <c r="F7" s="116"/>
      <c r="G7" s="116"/>
    </row>
    <row r="8" spans="1:7" ht="29" x14ac:dyDescent="0.35">
      <c r="A8" s="136"/>
      <c r="B8" s="166"/>
      <c r="C8" s="115" t="s">
        <v>197</v>
      </c>
      <c r="D8" s="116"/>
      <c r="E8" s="114"/>
      <c r="F8" s="116"/>
      <c r="G8" s="116"/>
    </row>
    <row r="9" spans="1:7" x14ac:dyDescent="0.35">
      <c r="A9" s="136"/>
      <c r="B9" s="166"/>
      <c r="C9" s="115"/>
      <c r="D9" s="116"/>
      <c r="E9" s="114"/>
      <c r="F9" s="116"/>
      <c r="G9" s="116"/>
    </row>
    <row r="10" spans="1:7" x14ac:dyDescent="0.35">
      <c r="A10" s="226"/>
      <c r="B10" s="227" t="s">
        <v>377</v>
      </c>
      <c r="C10" s="228" t="s">
        <v>291</v>
      </c>
      <c r="D10" s="229"/>
      <c r="E10" s="230"/>
      <c r="F10" s="231"/>
      <c r="G10" s="232"/>
    </row>
    <row r="11" spans="1:7" x14ac:dyDescent="0.35">
      <c r="A11" s="226"/>
      <c r="B11" s="227"/>
      <c r="C11" s="228"/>
      <c r="D11" s="229"/>
      <c r="E11" s="230"/>
      <c r="F11" s="231"/>
      <c r="G11" s="232"/>
    </row>
    <row r="12" spans="1:7" x14ac:dyDescent="0.35">
      <c r="A12" s="226">
        <v>1</v>
      </c>
      <c r="B12" s="227" t="s">
        <v>378</v>
      </c>
      <c r="C12" s="233" t="s">
        <v>292</v>
      </c>
      <c r="D12" s="229" t="s">
        <v>132</v>
      </c>
      <c r="E12" s="231">
        <v>1</v>
      </c>
      <c r="F12" s="234"/>
      <c r="G12" s="234"/>
    </row>
    <row r="13" spans="1:7" x14ac:dyDescent="0.35">
      <c r="A13" s="226">
        <v>2</v>
      </c>
      <c r="B13" s="227"/>
      <c r="C13" s="235" t="s">
        <v>293</v>
      </c>
      <c r="D13" s="229" t="s">
        <v>132</v>
      </c>
      <c r="E13" s="231">
        <v>1</v>
      </c>
      <c r="F13" s="234"/>
      <c r="G13" s="234"/>
    </row>
    <row r="14" spans="1:7" x14ac:dyDescent="0.35">
      <c r="A14" s="226"/>
      <c r="B14" s="229"/>
      <c r="C14" s="235"/>
      <c r="D14" s="229"/>
      <c r="E14" s="231"/>
      <c r="F14" s="234"/>
      <c r="G14" s="234"/>
    </row>
    <row r="15" spans="1:7" ht="29" x14ac:dyDescent="0.35">
      <c r="A15" s="226">
        <v>3</v>
      </c>
      <c r="B15" s="227" t="s">
        <v>379</v>
      </c>
      <c r="C15" s="235" t="s">
        <v>388</v>
      </c>
      <c r="D15" s="229" t="s">
        <v>132</v>
      </c>
      <c r="E15" s="231">
        <v>1</v>
      </c>
      <c r="F15" s="234"/>
      <c r="G15" s="234"/>
    </row>
    <row r="16" spans="1:7" x14ac:dyDescent="0.35">
      <c r="A16" s="226"/>
      <c r="B16" s="227"/>
      <c r="C16" s="235"/>
      <c r="D16" s="229"/>
      <c r="E16" s="231"/>
      <c r="F16" s="234"/>
      <c r="G16" s="234"/>
    </row>
    <row r="17" spans="1:7" ht="29" x14ac:dyDescent="0.35">
      <c r="A17" s="226">
        <v>4</v>
      </c>
      <c r="B17" s="227" t="s">
        <v>275</v>
      </c>
      <c r="C17" s="235" t="s">
        <v>389</v>
      </c>
      <c r="D17" s="229" t="s">
        <v>132</v>
      </c>
      <c r="E17" s="231">
        <v>1</v>
      </c>
      <c r="F17" s="234"/>
      <c r="G17" s="234"/>
    </row>
    <row r="18" spans="1:7" x14ac:dyDescent="0.35">
      <c r="A18" s="226"/>
      <c r="B18" s="227"/>
      <c r="C18" s="235"/>
      <c r="D18" s="229"/>
      <c r="E18" s="231"/>
      <c r="F18" s="234"/>
      <c r="G18" s="234"/>
    </row>
    <row r="19" spans="1:7" ht="29" x14ac:dyDescent="0.35">
      <c r="A19" s="226"/>
      <c r="B19" s="227" t="s">
        <v>410</v>
      </c>
      <c r="C19" s="273" t="s">
        <v>415</v>
      </c>
      <c r="D19" s="229"/>
      <c r="E19" s="231"/>
      <c r="F19" s="234"/>
      <c r="G19" s="234"/>
    </row>
    <row r="20" spans="1:7" x14ac:dyDescent="0.35">
      <c r="A20" s="226">
        <v>5</v>
      </c>
      <c r="B20" s="227"/>
      <c r="C20" s="235" t="s">
        <v>411</v>
      </c>
      <c r="D20" s="229" t="s">
        <v>132</v>
      </c>
      <c r="E20" s="231">
        <v>1</v>
      </c>
      <c r="F20" s="234"/>
      <c r="G20" s="234"/>
    </row>
    <row r="21" spans="1:7" x14ac:dyDescent="0.35">
      <c r="A21" s="226">
        <v>6</v>
      </c>
      <c r="B21" s="227"/>
      <c r="C21" s="235" t="s">
        <v>412</v>
      </c>
      <c r="D21" s="229" t="s">
        <v>132</v>
      </c>
      <c r="E21" s="231">
        <v>1</v>
      </c>
      <c r="F21" s="234"/>
      <c r="G21" s="234"/>
    </row>
    <row r="22" spans="1:7" x14ac:dyDescent="0.35">
      <c r="A22" s="226"/>
      <c r="B22" s="229"/>
      <c r="C22" s="235"/>
      <c r="D22" s="229"/>
      <c r="E22" s="231"/>
      <c r="F22" s="234"/>
      <c r="G22" s="234"/>
    </row>
    <row r="23" spans="1:7" ht="13.9" customHeight="1" x14ac:dyDescent="0.35">
      <c r="A23" s="226"/>
      <c r="B23" s="227" t="s">
        <v>8</v>
      </c>
      <c r="C23" s="228" t="s">
        <v>294</v>
      </c>
      <c r="D23" s="229"/>
      <c r="E23" s="230"/>
      <c r="F23" s="234"/>
      <c r="G23" s="234"/>
    </row>
    <row r="24" spans="1:7" ht="13.9" customHeight="1" x14ac:dyDescent="0.35">
      <c r="A24" s="226"/>
      <c r="B24" s="227"/>
      <c r="C24" s="228"/>
      <c r="D24" s="229"/>
      <c r="E24" s="230"/>
      <c r="F24" s="234"/>
      <c r="G24" s="234"/>
    </row>
    <row r="25" spans="1:7" ht="16.899999999999999" customHeight="1" x14ac:dyDescent="0.35">
      <c r="A25" s="226"/>
      <c r="B25" s="227" t="s">
        <v>272</v>
      </c>
      <c r="C25" s="228" t="s">
        <v>295</v>
      </c>
      <c r="D25" s="229"/>
      <c r="E25" s="230"/>
      <c r="F25" s="234"/>
      <c r="G25" s="234"/>
    </row>
    <row r="26" spans="1:7" ht="58" x14ac:dyDescent="0.35">
      <c r="A26" s="226">
        <v>7</v>
      </c>
      <c r="B26" s="229" t="s">
        <v>23</v>
      </c>
      <c r="C26" s="236" t="s">
        <v>382</v>
      </c>
      <c r="D26" s="229" t="s">
        <v>132</v>
      </c>
      <c r="E26" s="231">
        <v>1</v>
      </c>
      <c r="F26" s="234"/>
      <c r="G26" s="234"/>
    </row>
    <row r="27" spans="1:7" x14ac:dyDescent="0.35">
      <c r="A27" s="226">
        <v>8</v>
      </c>
      <c r="B27" s="229" t="s">
        <v>296</v>
      </c>
      <c r="C27" s="235" t="s">
        <v>297</v>
      </c>
      <c r="D27" s="229" t="s">
        <v>132</v>
      </c>
      <c r="E27" s="231">
        <v>1</v>
      </c>
      <c r="F27" s="234"/>
      <c r="G27" s="234"/>
    </row>
    <row r="28" spans="1:7" x14ac:dyDescent="0.35">
      <c r="A28" s="226">
        <v>9</v>
      </c>
      <c r="B28" s="229" t="s">
        <v>298</v>
      </c>
      <c r="C28" s="237" t="s">
        <v>381</v>
      </c>
      <c r="D28" s="229" t="s">
        <v>132</v>
      </c>
      <c r="E28" s="231">
        <v>1</v>
      </c>
      <c r="F28" s="234"/>
      <c r="G28" s="234"/>
    </row>
    <row r="29" spans="1:7" x14ac:dyDescent="0.35">
      <c r="A29" s="226">
        <v>10</v>
      </c>
      <c r="B29" s="229" t="s">
        <v>299</v>
      </c>
      <c r="C29" s="235" t="s">
        <v>300</v>
      </c>
      <c r="D29" s="229" t="s">
        <v>132</v>
      </c>
      <c r="E29" s="231">
        <v>1</v>
      </c>
      <c r="F29" s="234"/>
      <c r="G29" s="234"/>
    </row>
    <row r="30" spans="1:7" x14ac:dyDescent="0.35">
      <c r="A30" s="226">
        <v>11</v>
      </c>
      <c r="B30" s="229" t="s">
        <v>305</v>
      </c>
      <c r="C30" s="235" t="s">
        <v>380</v>
      </c>
      <c r="D30" s="229" t="s">
        <v>132</v>
      </c>
      <c r="E30" s="231">
        <v>1</v>
      </c>
      <c r="F30" s="234"/>
      <c r="G30" s="234"/>
    </row>
    <row r="31" spans="1:7" x14ac:dyDescent="0.35">
      <c r="A31" s="226"/>
      <c r="B31" s="229"/>
      <c r="C31" s="235"/>
      <c r="D31" s="229"/>
      <c r="E31" s="231"/>
      <c r="F31" s="234"/>
      <c r="G31" s="234"/>
    </row>
    <row r="32" spans="1:7" x14ac:dyDescent="0.35">
      <c r="A32" s="226"/>
      <c r="B32" s="227" t="s">
        <v>372</v>
      </c>
      <c r="C32" s="228" t="s">
        <v>301</v>
      </c>
      <c r="D32" s="231"/>
      <c r="E32" s="231"/>
      <c r="F32" s="234"/>
      <c r="G32" s="234"/>
    </row>
    <row r="33" spans="1:7" x14ac:dyDescent="0.35">
      <c r="A33" s="226">
        <v>12</v>
      </c>
      <c r="B33" s="229" t="s">
        <v>23</v>
      </c>
      <c r="C33" s="235" t="s">
        <v>302</v>
      </c>
      <c r="D33" s="229" t="s">
        <v>132</v>
      </c>
      <c r="E33" s="231">
        <v>1</v>
      </c>
      <c r="F33" s="234"/>
      <c r="G33" s="234"/>
    </row>
    <row r="34" spans="1:7" x14ac:dyDescent="0.35">
      <c r="A34" s="226">
        <v>13</v>
      </c>
      <c r="B34" s="229" t="s">
        <v>296</v>
      </c>
      <c r="C34" s="235" t="s">
        <v>303</v>
      </c>
      <c r="D34" s="229" t="s">
        <v>132</v>
      </c>
      <c r="E34" s="231">
        <v>1</v>
      </c>
      <c r="F34" s="234"/>
      <c r="G34" s="234"/>
    </row>
    <row r="35" spans="1:7" x14ac:dyDescent="0.35">
      <c r="A35" s="226">
        <v>14</v>
      </c>
      <c r="B35" s="229" t="s">
        <v>298</v>
      </c>
      <c r="C35" s="235" t="s">
        <v>304</v>
      </c>
      <c r="D35" s="229" t="s">
        <v>132</v>
      </c>
      <c r="E35" s="231">
        <v>1</v>
      </c>
      <c r="F35" s="234"/>
      <c r="G35" s="234"/>
    </row>
    <row r="36" spans="1:7" x14ac:dyDescent="0.35">
      <c r="A36" s="226">
        <v>15</v>
      </c>
      <c r="B36" s="229" t="s">
        <v>299</v>
      </c>
      <c r="C36" s="235" t="s">
        <v>373</v>
      </c>
      <c r="D36" s="229" t="s">
        <v>132</v>
      </c>
      <c r="E36" s="231">
        <v>1</v>
      </c>
      <c r="F36" s="234"/>
      <c r="G36" s="234"/>
    </row>
    <row r="37" spans="1:7" x14ac:dyDescent="0.35">
      <c r="A37" s="226">
        <v>16</v>
      </c>
      <c r="B37" s="229" t="s">
        <v>305</v>
      </c>
      <c r="C37" s="237" t="s">
        <v>374</v>
      </c>
      <c r="D37" s="229" t="s">
        <v>132</v>
      </c>
      <c r="E37" s="231">
        <v>1</v>
      </c>
      <c r="F37" s="234"/>
      <c r="G37" s="234"/>
    </row>
    <row r="38" spans="1:7" x14ac:dyDescent="0.35">
      <c r="A38" s="226">
        <v>17</v>
      </c>
      <c r="B38" s="229" t="s">
        <v>307</v>
      </c>
      <c r="C38" s="235" t="s">
        <v>306</v>
      </c>
      <c r="D38" s="229" t="s">
        <v>132</v>
      </c>
      <c r="E38" s="231">
        <v>1</v>
      </c>
      <c r="F38" s="234"/>
      <c r="G38" s="234"/>
    </row>
    <row r="39" spans="1:7" x14ac:dyDescent="0.35">
      <c r="A39" s="226">
        <v>18</v>
      </c>
      <c r="B39" s="229" t="s">
        <v>309</v>
      </c>
      <c r="C39" s="235" t="s">
        <v>308</v>
      </c>
      <c r="D39" s="229" t="s">
        <v>132</v>
      </c>
      <c r="E39" s="231">
        <v>1</v>
      </c>
      <c r="F39" s="234"/>
      <c r="G39" s="234"/>
    </row>
    <row r="40" spans="1:7" x14ac:dyDescent="0.35">
      <c r="A40" s="238">
        <v>19</v>
      </c>
      <c r="B40" s="229" t="s">
        <v>311</v>
      </c>
      <c r="C40" s="235" t="s">
        <v>375</v>
      </c>
      <c r="D40" s="229" t="s">
        <v>132</v>
      </c>
      <c r="E40" s="231">
        <v>1</v>
      </c>
      <c r="F40" s="234"/>
      <c r="G40" s="234"/>
    </row>
    <row r="41" spans="1:7" x14ac:dyDescent="0.35">
      <c r="A41" s="238">
        <v>20</v>
      </c>
      <c r="B41" s="229" t="s">
        <v>317</v>
      </c>
      <c r="C41" s="235" t="s">
        <v>310</v>
      </c>
      <c r="D41" s="229" t="s">
        <v>132</v>
      </c>
      <c r="E41" s="231">
        <v>1</v>
      </c>
      <c r="F41" s="234"/>
      <c r="G41" s="234"/>
    </row>
    <row r="42" spans="1:7" x14ac:dyDescent="0.35">
      <c r="A42" s="238">
        <v>21</v>
      </c>
      <c r="B42" s="229" t="s">
        <v>376</v>
      </c>
      <c r="C42" s="235" t="s">
        <v>167</v>
      </c>
      <c r="D42" s="229" t="s">
        <v>132</v>
      </c>
      <c r="E42" s="231">
        <v>1</v>
      </c>
      <c r="F42" s="234"/>
      <c r="G42" s="234"/>
    </row>
    <row r="43" spans="1:7" x14ac:dyDescent="0.35">
      <c r="A43" s="238">
        <v>22</v>
      </c>
      <c r="B43" s="227" t="s">
        <v>9</v>
      </c>
      <c r="C43" s="228" t="s">
        <v>312</v>
      </c>
      <c r="D43" s="229" t="s">
        <v>132</v>
      </c>
      <c r="E43" s="231">
        <v>1</v>
      </c>
      <c r="F43" s="234"/>
      <c r="G43" s="234"/>
    </row>
    <row r="44" spans="1:7" x14ac:dyDescent="0.35">
      <c r="A44" s="238"/>
      <c r="B44" s="227"/>
      <c r="C44" s="228"/>
      <c r="D44" s="229"/>
      <c r="E44" s="231"/>
      <c r="F44" s="234"/>
      <c r="G44" s="234"/>
    </row>
    <row r="45" spans="1:7" x14ac:dyDescent="0.35">
      <c r="A45" s="238">
        <v>23</v>
      </c>
      <c r="B45" s="227" t="s">
        <v>128</v>
      </c>
      <c r="C45" s="228" t="s">
        <v>313</v>
      </c>
      <c r="D45" s="229" t="s">
        <v>132</v>
      </c>
      <c r="E45" s="231">
        <v>1</v>
      </c>
      <c r="F45" s="234"/>
      <c r="G45" s="234"/>
    </row>
    <row r="46" spans="1:7" x14ac:dyDescent="0.35">
      <c r="A46" s="238"/>
      <c r="B46" s="227"/>
      <c r="C46" s="228"/>
      <c r="D46" s="229"/>
      <c r="E46" s="231"/>
      <c r="F46" s="234"/>
      <c r="G46" s="234"/>
    </row>
    <row r="47" spans="1:7" x14ac:dyDescent="0.35">
      <c r="A47" s="238"/>
      <c r="B47" s="239" t="s">
        <v>383</v>
      </c>
      <c r="C47" s="228" t="s">
        <v>314</v>
      </c>
      <c r="D47" s="231"/>
      <c r="E47" s="231"/>
      <c r="F47" s="234"/>
      <c r="G47" s="234"/>
    </row>
    <row r="48" spans="1:7" x14ac:dyDescent="0.35">
      <c r="A48" s="238">
        <v>24</v>
      </c>
      <c r="B48" s="227" t="s">
        <v>384</v>
      </c>
      <c r="C48" s="240" t="s">
        <v>315</v>
      </c>
      <c r="D48" s="229" t="s">
        <v>132</v>
      </c>
      <c r="E48" s="231">
        <v>1</v>
      </c>
      <c r="F48" s="234"/>
      <c r="G48" s="234"/>
    </row>
    <row r="49" spans="1:7" x14ac:dyDescent="0.35">
      <c r="A49" s="226"/>
      <c r="B49" s="229"/>
      <c r="C49" s="235"/>
      <c r="D49" s="229"/>
      <c r="E49" s="231"/>
      <c r="F49" s="234"/>
      <c r="G49" s="234"/>
    </row>
    <row r="50" spans="1:7" ht="29" x14ac:dyDescent="0.35">
      <c r="A50" s="226">
        <v>25</v>
      </c>
      <c r="B50" s="227" t="s">
        <v>385</v>
      </c>
      <c r="C50" s="235" t="s">
        <v>387</v>
      </c>
      <c r="D50" s="229" t="s">
        <v>132</v>
      </c>
      <c r="E50" s="231">
        <v>1</v>
      </c>
      <c r="F50" s="234"/>
      <c r="G50" s="234"/>
    </row>
    <row r="51" spans="1:7" x14ac:dyDescent="0.35">
      <c r="A51" s="226"/>
      <c r="B51" s="227"/>
      <c r="C51" s="235"/>
      <c r="D51" s="229"/>
      <c r="E51" s="231"/>
      <c r="F51" s="234"/>
      <c r="G51" s="234"/>
    </row>
    <row r="52" spans="1:7" ht="29" x14ac:dyDescent="0.35">
      <c r="A52" s="226">
        <v>26</v>
      </c>
      <c r="B52" s="227" t="s">
        <v>273</v>
      </c>
      <c r="C52" s="235" t="s">
        <v>386</v>
      </c>
      <c r="D52" s="229" t="s">
        <v>132</v>
      </c>
      <c r="E52" s="231">
        <v>1</v>
      </c>
      <c r="F52" s="234"/>
      <c r="G52" s="234"/>
    </row>
    <row r="53" spans="1:7" x14ac:dyDescent="0.35">
      <c r="A53" s="238"/>
      <c r="B53" s="227"/>
      <c r="C53" s="240"/>
      <c r="D53" s="229"/>
      <c r="E53" s="231"/>
      <c r="F53" s="234"/>
      <c r="G53" s="234"/>
    </row>
    <row r="54" spans="1:7" x14ac:dyDescent="0.35">
      <c r="A54" s="226"/>
      <c r="B54" s="227" t="s">
        <v>413</v>
      </c>
      <c r="C54" s="273" t="s">
        <v>414</v>
      </c>
      <c r="D54" s="229"/>
      <c r="E54" s="231"/>
      <c r="F54" s="234"/>
      <c r="G54" s="234"/>
    </row>
    <row r="55" spans="1:7" x14ac:dyDescent="0.35">
      <c r="A55" s="226">
        <v>27</v>
      </c>
      <c r="B55" s="227"/>
      <c r="C55" s="235" t="s">
        <v>411</v>
      </c>
      <c r="D55" s="229" t="s">
        <v>132</v>
      </c>
      <c r="E55" s="231">
        <v>1</v>
      </c>
      <c r="F55" s="234"/>
      <c r="G55" s="234"/>
    </row>
    <row r="56" spans="1:7" x14ac:dyDescent="0.35">
      <c r="A56" s="226">
        <v>28</v>
      </c>
      <c r="B56" s="227"/>
      <c r="C56" s="235" t="s">
        <v>412</v>
      </c>
      <c r="D56" s="229" t="s">
        <v>132</v>
      </c>
      <c r="E56" s="231">
        <v>1</v>
      </c>
      <c r="F56" s="234"/>
      <c r="G56" s="234"/>
    </row>
    <row r="57" spans="1:7" x14ac:dyDescent="0.35">
      <c r="A57" s="226"/>
      <c r="B57" s="229"/>
      <c r="C57" s="235"/>
      <c r="D57" s="229"/>
      <c r="E57" s="231"/>
      <c r="F57" s="234"/>
      <c r="G57" s="234"/>
    </row>
    <row r="58" spans="1:7" ht="29" x14ac:dyDescent="0.35">
      <c r="A58" s="238"/>
      <c r="B58" s="227" t="s">
        <v>10</v>
      </c>
      <c r="C58" s="228" t="s">
        <v>316</v>
      </c>
      <c r="D58" s="231"/>
      <c r="E58" s="230"/>
      <c r="F58" s="234"/>
      <c r="G58" s="234"/>
    </row>
    <row r="59" spans="1:7" x14ac:dyDescent="0.35">
      <c r="A59" s="238"/>
      <c r="B59" s="227"/>
      <c r="C59" s="228"/>
      <c r="D59" s="231"/>
      <c r="E59" s="230"/>
      <c r="F59" s="234"/>
      <c r="G59" s="234"/>
    </row>
    <row r="60" spans="1:7" x14ac:dyDescent="0.35">
      <c r="A60" s="226"/>
      <c r="B60" s="227" t="s">
        <v>276</v>
      </c>
      <c r="C60" s="228" t="s">
        <v>295</v>
      </c>
      <c r="D60" s="230"/>
      <c r="E60" s="230"/>
      <c r="F60" s="234"/>
      <c r="G60" s="234"/>
    </row>
    <row r="61" spans="1:7" ht="58" x14ac:dyDescent="0.35">
      <c r="A61" s="226">
        <v>29</v>
      </c>
      <c r="B61" s="229" t="s">
        <v>23</v>
      </c>
      <c r="C61" s="236" t="s">
        <v>382</v>
      </c>
      <c r="D61" s="229" t="s">
        <v>132</v>
      </c>
      <c r="E61" s="231">
        <v>1</v>
      </c>
      <c r="F61" s="234"/>
      <c r="G61" s="234"/>
    </row>
    <row r="62" spans="1:7" x14ac:dyDescent="0.35">
      <c r="A62" s="226">
        <v>30</v>
      </c>
      <c r="B62" s="229" t="s">
        <v>296</v>
      </c>
      <c r="C62" s="235" t="s">
        <v>297</v>
      </c>
      <c r="D62" s="229" t="s">
        <v>132</v>
      </c>
      <c r="E62" s="231">
        <v>1</v>
      </c>
      <c r="F62" s="234"/>
      <c r="G62" s="234"/>
    </row>
    <row r="63" spans="1:7" x14ac:dyDescent="0.35">
      <c r="A63" s="226">
        <v>31</v>
      </c>
      <c r="B63" s="229" t="s">
        <v>298</v>
      </c>
      <c r="C63" s="237" t="s">
        <v>381</v>
      </c>
      <c r="D63" s="229" t="s">
        <v>132</v>
      </c>
      <c r="E63" s="231">
        <v>1</v>
      </c>
      <c r="F63" s="234"/>
      <c r="G63" s="234"/>
    </row>
    <row r="64" spans="1:7" x14ac:dyDescent="0.35">
      <c r="A64" s="226">
        <v>32</v>
      </c>
      <c r="B64" s="229" t="s">
        <v>299</v>
      </c>
      <c r="C64" s="235" t="s">
        <v>300</v>
      </c>
      <c r="D64" s="229" t="s">
        <v>132</v>
      </c>
      <c r="E64" s="231">
        <v>1</v>
      </c>
      <c r="F64" s="234"/>
      <c r="G64" s="234"/>
    </row>
    <row r="65" spans="1:7" x14ac:dyDescent="0.35">
      <c r="A65" s="226">
        <v>33</v>
      </c>
      <c r="B65" s="229" t="s">
        <v>305</v>
      </c>
      <c r="C65" s="235" t="s">
        <v>380</v>
      </c>
      <c r="D65" s="229"/>
      <c r="E65" s="231"/>
      <c r="F65" s="234"/>
      <c r="G65" s="234"/>
    </row>
    <row r="66" spans="1:7" x14ac:dyDescent="0.35">
      <c r="A66" s="238"/>
      <c r="B66" s="229"/>
      <c r="C66" s="235"/>
      <c r="D66" s="229"/>
      <c r="E66" s="136"/>
      <c r="F66" s="234"/>
      <c r="G66" s="234"/>
    </row>
    <row r="67" spans="1:7" x14ac:dyDescent="0.35">
      <c r="A67" s="226"/>
      <c r="B67" s="227" t="s">
        <v>277</v>
      </c>
      <c r="C67" s="228" t="s">
        <v>301</v>
      </c>
      <c r="D67" s="231"/>
      <c r="E67" s="230"/>
      <c r="F67" s="234"/>
      <c r="G67" s="234"/>
    </row>
    <row r="68" spans="1:7" x14ac:dyDescent="0.35">
      <c r="A68" s="226">
        <v>34</v>
      </c>
      <c r="B68" s="229" t="s">
        <v>23</v>
      </c>
      <c r="C68" s="235" t="s">
        <v>302</v>
      </c>
      <c r="D68" s="229" t="s">
        <v>132</v>
      </c>
      <c r="E68" s="231">
        <v>1</v>
      </c>
      <c r="F68" s="234"/>
      <c r="G68" s="234"/>
    </row>
    <row r="69" spans="1:7" x14ac:dyDescent="0.35">
      <c r="A69" s="226">
        <v>35</v>
      </c>
      <c r="B69" s="229" t="s">
        <v>296</v>
      </c>
      <c r="C69" s="235" t="s">
        <v>303</v>
      </c>
      <c r="D69" s="229" t="s">
        <v>132</v>
      </c>
      <c r="E69" s="231">
        <v>1</v>
      </c>
      <c r="F69" s="234"/>
      <c r="G69" s="234"/>
    </row>
    <row r="70" spans="1:7" x14ac:dyDescent="0.35">
      <c r="A70" s="226">
        <v>36</v>
      </c>
      <c r="B70" s="229" t="s">
        <v>298</v>
      </c>
      <c r="C70" s="235" t="s">
        <v>304</v>
      </c>
      <c r="D70" s="229" t="s">
        <v>132</v>
      </c>
      <c r="E70" s="231">
        <v>1</v>
      </c>
      <c r="F70" s="234"/>
      <c r="G70" s="234"/>
    </row>
    <row r="71" spans="1:7" x14ac:dyDescent="0.35">
      <c r="A71" s="226">
        <v>37</v>
      </c>
      <c r="B71" s="229" t="s">
        <v>299</v>
      </c>
      <c r="C71" s="235" t="s">
        <v>373</v>
      </c>
      <c r="D71" s="229" t="s">
        <v>132</v>
      </c>
      <c r="E71" s="231">
        <v>1</v>
      </c>
      <c r="F71" s="234"/>
      <c r="G71" s="234"/>
    </row>
    <row r="72" spans="1:7" x14ac:dyDescent="0.35">
      <c r="A72" s="226">
        <v>38</v>
      </c>
      <c r="B72" s="229" t="s">
        <v>305</v>
      </c>
      <c r="C72" s="237" t="s">
        <v>374</v>
      </c>
      <c r="D72" s="229" t="s">
        <v>132</v>
      </c>
      <c r="E72" s="231">
        <v>1</v>
      </c>
      <c r="F72" s="234"/>
      <c r="G72" s="234"/>
    </row>
    <row r="73" spans="1:7" x14ac:dyDescent="0.35">
      <c r="A73" s="226">
        <v>39</v>
      </c>
      <c r="B73" s="229" t="s">
        <v>307</v>
      </c>
      <c r="C73" s="235" t="s">
        <v>306</v>
      </c>
      <c r="D73" s="229" t="s">
        <v>132</v>
      </c>
      <c r="E73" s="231">
        <v>1</v>
      </c>
      <c r="F73" s="234"/>
      <c r="G73" s="234"/>
    </row>
    <row r="74" spans="1:7" x14ac:dyDescent="0.35">
      <c r="A74" s="226">
        <v>40</v>
      </c>
      <c r="B74" s="229" t="s">
        <v>309</v>
      </c>
      <c r="C74" s="235" t="s">
        <v>308</v>
      </c>
      <c r="D74" s="229" t="s">
        <v>132</v>
      </c>
      <c r="E74" s="231">
        <v>1</v>
      </c>
      <c r="F74" s="234"/>
      <c r="G74" s="234"/>
    </row>
    <row r="75" spans="1:7" x14ac:dyDescent="0.35">
      <c r="A75" s="226">
        <v>41</v>
      </c>
      <c r="B75" s="229" t="s">
        <v>311</v>
      </c>
      <c r="C75" s="235" t="s">
        <v>375</v>
      </c>
      <c r="D75" s="229" t="s">
        <v>132</v>
      </c>
      <c r="E75" s="231">
        <v>1</v>
      </c>
      <c r="F75" s="234"/>
      <c r="G75" s="234"/>
    </row>
    <row r="76" spans="1:7" x14ac:dyDescent="0.35">
      <c r="A76" s="226">
        <v>42</v>
      </c>
      <c r="B76" s="229" t="s">
        <v>317</v>
      </c>
      <c r="C76" s="235" t="s">
        <v>310</v>
      </c>
      <c r="D76" s="229" t="s">
        <v>132</v>
      </c>
      <c r="E76" s="231">
        <v>1</v>
      </c>
      <c r="F76" s="234"/>
      <c r="G76" s="234"/>
    </row>
    <row r="77" spans="1:7" x14ac:dyDescent="0.35">
      <c r="A77" s="226">
        <v>43</v>
      </c>
      <c r="B77" s="229" t="s">
        <v>376</v>
      </c>
      <c r="C77" s="235" t="s">
        <v>167</v>
      </c>
      <c r="D77" s="229" t="s">
        <v>132</v>
      </c>
      <c r="E77" s="231">
        <v>1</v>
      </c>
      <c r="F77" s="234"/>
      <c r="G77" s="234"/>
    </row>
    <row r="78" spans="1:7" x14ac:dyDescent="0.35">
      <c r="A78" s="226">
        <v>44</v>
      </c>
      <c r="B78" s="229" t="s">
        <v>390</v>
      </c>
      <c r="C78" s="235" t="s">
        <v>391</v>
      </c>
      <c r="D78" s="229" t="s">
        <v>132</v>
      </c>
      <c r="E78" s="231">
        <v>1</v>
      </c>
      <c r="F78" s="234"/>
      <c r="G78" s="234"/>
    </row>
    <row r="79" spans="1:7" x14ac:dyDescent="0.35">
      <c r="A79" s="226">
        <v>45</v>
      </c>
      <c r="B79" s="229" t="s">
        <v>392</v>
      </c>
      <c r="C79" s="235" t="s">
        <v>393</v>
      </c>
      <c r="D79" s="229" t="s">
        <v>132</v>
      </c>
      <c r="E79" s="231">
        <v>1</v>
      </c>
      <c r="F79" s="234"/>
      <c r="G79" s="234"/>
    </row>
    <row r="80" spans="1:7" x14ac:dyDescent="0.35">
      <c r="A80" s="226"/>
      <c r="B80" s="229"/>
      <c r="C80" s="235"/>
      <c r="D80" s="229"/>
      <c r="E80" s="136"/>
      <c r="F80" s="230"/>
      <c r="G80" s="234"/>
    </row>
    <row r="81" spans="1:7" x14ac:dyDescent="0.35">
      <c r="A81" s="245">
        <v>46</v>
      </c>
      <c r="B81" s="246" t="s">
        <v>11</v>
      </c>
      <c r="C81" s="247" t="s">
        <v>318</v>
      </c>
      <c r="D81" s="229" t="s">
        <v>132</v>
      </c>
      <c r="E81" s="231">
        <v>1</v>
      </c>
      <c r="F81" s="234"/>
      <c r="G81" s="234"/>
    </row>
    <row r="82" spans="1:7" x14ac:dyDescent="0.35">
      <c r="A82" s="241"/>
      <c r="B82" s="242"/>
      <c r="C82" s="243"/>
      <c r="D82" s="281"/>
      <c r="E82" s="282"/>
      <c r="F82" s="283"/>
      <c r="G82" s="283"/>
    </row>
    <row r="83" spans="1:7" ht="29" x14ac:dyDescent="0.35">
      <c r="A83" s="241">
        <v>47</v>
      </c>
      <c r="B83" s="242" t="s">
        <v>12</v>
      </c>
      <c r="C83" s="243" t="s">
        <v>319</v>
      </c>
      <c r="D83" s="229" t="s">
        <v>132</v>
      </c>
      <c r="E83" s="231">
        <v>1</v>
      </c>
      <c r="F83" s="244"/>
      <c r="G83" s="244"/>
    </row>
    <row r="84" spans="1:7" x14ac:dyDescent="0.35">
      <c r="A84" s="241"/>
      <c r="B84" s="242"/>
      <c r="C84" s="243"/>
      <c r="D84" s="229"/>
      <c r="E84" s="231"/>
      <c r="F84" s="244"/>
      <c r="G84" s="244"/>
    </row>
    <row r="85" spans="1:7" x14ac:dyDescent="0.35">
      <c r="A85" s="245">
        <v>48</v>
      </c>
      <c r="B85" s="246" t="s">
        <v>274</v>
      </c>
      <c r="C85" s="247" t="s">
        <v>320</v>
      </c>
      <c r="D85" s="229" t="s">
        <v>132</v>
      </c>
      <c r="E85" s="231">
        <v>1</v>
      </c>
      <c r="F85" s="234"/>
      <c r="G85" s="249"/>
    </row>
    <row r="86" spans="1:7" x14ac:dyDescent="0.35">
      <c r="A86" s="245"/>
      <c r="B86" s="246"/>
      <c r="C86" s="247"/>
      <c r="D86" s="229"/>
      <c r="E86" s="231"/>
      <c r="F86" s="234"/>
      <c r="G86" s="234"/>
    </row>
    <row r="87" spans="1:7" x14ac:dyDescent="0.35">
      <c r="A87" s="245"/>
      <c r="B87" s="250" t="s">
        <v>394</v>
      </c>
      <c r="C87" s="247" t="s">
        <v>322</v>
      </c>
      <c r="D87" s="248"/>
      <c r="E87" s="249"/>
      <c r="F87" s="234"/>
      <c r="G87" s="251"/>
    </row>
    <row r="88" spans="1:7" ht="29" x14ac:dyDescent="0.35">
      <c r="A88" s="245">
        <v>49</v>
      </c>
      <c r="B88" s="248" t="s">
        <v>323</v>
      </c>
      <c r="C88" s="254" t="s">
        <v>324</v>
      </c>
      <c r="D88" s="249" t="s">
        <v>132</v>
      </c>
      <c r="E88" s="253">
        <v>1</v>
      </c>
      <c r="F88" s="253">
        <v>10000</v>
      </c>
      <c r="G88" s="251">
        <f>F88*E88</f>
        <v>10000</v>
      </c>
    </row>
    <row r="89" spans="1:7" x14ac:dyDescent="0.35">
      <c r="A89" s="245">
        <v>50</v>
      </c>
      <c r="B89" s="248" t="s">
        <v>281</v>
      </c>
      <c r="C89" s="254" t="s">
        <v>456</v>
      </c>
      <c r="D89" s="249" t="s">
        <v>263</v>
      </c>
      <c r="E89" s="253">
        <v>10000</v>
      </c>
      <c r="F89" s="255"/>
      <c r="G89" s="256"/>
    </row>
    <row r="90" spans="1:7" x14ac:dyDescent="0.35">
      <c r="A90" s="245"/>
      <c r="B90" s="248"/>
      <c r="C90" s="254"/>
      <c r="D90" s="249"/>
      <c r="E90" s="253"/>
      <c r="F90" s="255"/>
      <c r="G90" s="256"/>
    </row>
    <row r="91" spans="1:7" x14ac:dyDescent="0.35">
      <c r="A91" s="226">
        <v>51</v>
      </c>
      <c r="B91" s="259" t="s">
        <v>280</v>
      </c>
      <c r="C91" s="284" t="s">
        <v>454</v>
      </c>
      <c r="D91" s="230" t="s">
        <v>132</v>
      </c>
      <c r="E91" s="253">
        <v>1</v>
      </c>
      <c r="F91" s="231">
        <f>5500*2*11</f>
        <v>121000</v>
      </c>
      <c r="G91" s="258">
        <f>F91*E91</f>
        <v>121000</v>
      </c>
    </row>
    <row r="92" spans="1:7" x14ac:dyDescent="0.35">
      <c r="A92" s="226">
        <v>52</v>
      </c>
      <c r="B92" s="259" t="s">
        <v>281</v>
      </c>
      <c r="C92" s="223" t="s">
        <v>457</v>
      </c>
      <c r="D92" s="230" t="s">
        <v>263</v>
      </c>
      <c r="E92" s="231">
        <f>F91</f>
        <v>121000</v>
      </c>
      <c r="F92" s="285"/>
      <c r="G92" s="286"/>
    </row>
    <row r="93" spans="1:7" x14ac:dyDescent="0.35">
      <c r="A93" s="245"/>
      <c r="B93" s="248"/>
      <c r="C93" s="254"/>
      <c r="D93" s="249"/>
      <c r="E93" s="256"/>
      <c r="F93" s="255"/>
      <c r="G93" s="256"/>
    </row>
    <row r="94" spans="1:7" ht="43.5" x14ac:dyDescent="0.35">
      <c r="A94" s="245">
        <v>53</v>
      </c>
      <c r="B94" s="259" t="s">
        <v>280</v>
      </c>
      <c r="C94" s="284" t="s">
        <v>455</v>
      </c>
      <c r="D94" s="249" t="s">
        <v>132</v>
      </c>
      <c r="E94" s="253">
        <v>1</v>
      </c>
      <c r="F94" s="231">
        <f>400*3*2*11</f>
        <v>26400</v>
      </c>
      <c r="G94" s="258">
        <f>F94*E94</f>
        <v>26400</v>
      </c>
    </row>
    <row r="95" spans="1:7" x14ac:dyDescent="0.35">
      <c r="A95" s="245">
        <v>54</v>
      </c>
      <c r="B95" s="259" t="s">
        <v>281</v>
      </c>
      <c r="C95" s="223" t="s">
        <v>458</v>
      </c>
      <c r="D95" s="230" t="s">
        <v>263</v>
      </c>
      <c r="E95" s="231">
        <f>F94</f>
        <v>26400</v>
      </c>
      <c r="F95" s="255"/>
      <c r="G95" s="256"/>
    </row>
    <row r="96" spans="1:7" x14ac:dyDescent="0.35">
      <c r="A96" s="245"/>
      <c r="B96" s="248"/>
      <c r="C96" s="254"/>
      <c r="D96" s="249"/>
      <c r="E96" s="256"/>
      <c r="F96" s="255"/>
      <c r="G96" s="256"/>
    </row>
    <row r="97" spans="1:7" x14ac:dyDescent="0.35">
      <c r="A97" s="245"/>
      <c r="B97" s="260" t="s">
        <v>325</v>
      </c>
      <c r="C97" s="247" t="s">
        <v>326</v>
      </c>
      <c r="D97" s="248"/>
      <c r="E97" s="252"/>
      <c r="F97" s="261"/>
      <c r="G97" s="262"/>
    </row>
    <row r="98" spans="1:7" x14ac:dyDescent="0.35">
      <c r="A98" s="245"/>
      <c r="B98" s="246"/>
      <c r="C98" s="247" t="s">
        <v>327</v>
      </c>
      <c r="D98" s="248"/>
      <c r="E98" s="252"/>
      <c r="F98" s="261"/>
      <c r="G98" s="262"/>
    </row>
    <row r="99" spans="1:7" ht="29" x14ac:dyDescent="0.35">
      <c r="A99" s="245"/>
      <c r="B99" s="248"/>
      <c r="C99" s="237" t="s">
        <v>328</v>
      </c>
      <c r="D99" s="248"/>
      <c r="E99" s="252"/>
      <c r="F99" s="261"/>
      <c r="G99" s="262"/>
    </row>
    <row r="100" spans="1:7" ht="29" x14ac:dyDescent="0.35">
      <c r="A100" s="245"/>
      <c r="B100" s="248"/>
      <c r="C100" s="237" t="s">
        <v>329</v>
      </c>
      <c r="D100" s="248"/>
      <c r="E100" s="252"/>
      <c r="F100" s="263"/>
      <c r="G100" s="264"/>
    </row>
    <row r="101" spans="1:7" ht="43.5" x14ac:dyDescent="0.35">
      <c r="A101" s="245"/>
      <c r="B101" s="248"/>
      <c r="C101" s="236" t="s">
        <v>330</v>
      </c>
      <c r="D101" s="248"/>
      <c r="E101" s="252"/>
      <c r="F101" s="263"/>
      <c r="G101" s="264"/>
    </row>
    <row r="102" spans="1:7" x14ac:dyDescent="0.35">
      <c r="A102" s="245"/>
      <c r="B102" s="248"/>
      <c r="C102" s="265" t="s">
        <v>331</v>
      </c>
      <c r="D102" s="248"/>
      <c r="E102" s="252"/>
      <c r="F102" s="263"/>
      <c r="G102" s="264"/>
    </row>
    <row r="103" spans="1:7" x14ac:dyDescent="0.35">
      <c r="A103" s="245"/>
      <c r="B103" s="248"/>
      <c r="C103" s="265"/>
      <c r="D103" s="248"/>
      <c r="E103" s="252"/>
      <c r="F103" s="263"/>
      <c r="G103" s="264"/>
    </row>
    <row r="104" spans="1:7" x14ac:dyDescent="0.35">
      <c r="A104" s="245"/>
      <c r="B104" s="246" t="s">
        <v>332</v>
      </c>
      <c r="C104" s="247" t="s">
        <v>171</v>
      </c>
      <c r="D104" s="248"/>
      <c r="E104" s="266"/>
      <c r="F104" s="263"/>
      <c r="G104" s="264"/>
    </row>
    <row r="105" spans="1:7" x14ac:dyDescent="0.35">
      <c r="A105" s="245">
        <v>55</v>
      </c>
      <c r="B105" s="248" t="s">
        <v>280</v>
      </c>
      <c r="C105" s="237" t="s">
        <v>172</v>
      </c>
      <c r="D105" s="248" t="s">
        <v>168</v>
      </c>
      <c r="E105" s="136"/>
      <c r="F105" s="256"/>
      <c r="G105" s="256" t="s">
        <v>371</v>
      </c>
    </row>
    <row r="106" spans="1:7" x14ac:dyDescent="0.35">
      <c r="A106" s="245">
        <v>56</v>
      </c>
      <c r="B106" s="248" t="s">
        <v>281</v>
      </c>
      <c r="C106" s="237" t="s">
        <v>173</v>
      </c>
      <c r="D106" s="248" t="s">
        <v>168</v>
      </c>
      <c r="E106" s="136"/>
      <c r="F106" s="256"/>
      <c r="G106" s="256" t="s">
        <v>371</v>
      </c>
    </row>
    <row r="107" spans="1:7" x14ac:dyDescent="0.35">
      <c r="A107" s="245">
        <v>57</v>
      </c>
      <c r="B107" s="248" t="s">
        <v>333</v>
      </c>
      <c r="C107" s="237" t="s">
        <v>174</v>
      </c>
      <c r="D107" s="248" t="s">
        <v>168</v>
      </c>
      <c r="E107" s="136"/>
      <c r="F107" s="256"/>
      <c r="G107" s="256" t="s">
        <v>371</v>
      </c>
    </row>
    <row r="108" spans="1:7" x14ac:dyDescent="0.35">
      <c r="A108" s="245">
        <v>58</v>
      </c>
      <c r="B108" s="248" t="s">
        <v>321</v>
      </c>
      <c r="C108" s="265" t="s">
        <v>175</v>
      </c>
      <c r="D108" s="248" t="s">
        <v>168</v>
      </c>
      <c r="E108" s="136"/>
      <c r="F108" s="256"/>
      <c r="G108" s="256" t="s">
        <v>371</v>
      </c>
    </row>
    <row r="109" spans="1:7" x14ac:dyDescent="0.35">
      <c r="A109" s="245">
        <v>59</v>
      </c>
      <c r="B109" s="248" t="s">
        <v>334</v>
      </c>
      <c r="C109" s="265" t="s">
        <v>176</v>
      </c>
      <c r="D109" s="248" t="s">
        <v>168</v>
      </c>
      <c r="E109" s="136"/>
      <c r="F109" s="256"/>
      <c r="G109" s="256" t="s">
        <v>371</v>
      </c>
    </row>
    <row r="110" spans="1:7" x14ac:dyDescent="0.35">
      <c r="A110" s="245">
        <v>60</v>
      </c>
      <c r="B110" s="248" t="s">
        <v>335</v>
      </c>
      <c r="C110" s="265" t="s">
        <v>177</v>
      </c>
      <c r="D110" s="248" t="s">
        <v>168</v>
      </c>
      <c r="E110" s="136"/>
      <c r="F110" s="256"/>
      <c r="G110" s="256" t="s">
        <v>371</v>
      </c>
    </row>
    <row r="111" spans="1:7" x14ac:dyDescent="0.35">
      <c r="A111" s="245">
        <v>61</v>
      </c>
      <c r="B111" s="248" t="s">
        <v>336</v>
      </c>
      <c r="C111" s="265" t="s">
        <v>178</v>
      </c>
      <c r="D111" s="248" t="s">
        <v>168</v>
      </c>
      <c r="E111" s="136"/>
      <c r="F111" s="256"/>
      <c r="G111" s="256" t="s">
        <v>371</v>
      </c>
    </row>
    <row r="112" spans="1:7" x14ac:dyDescent="0.35">
      <c r="A112" s="245">
        <v>62</v>
      </c>
      <c r="B112" s="248" t="s">
        <v>337</v>
      </c>
      <c r="C112" s="265" t="s">
        <v>179</v>
      </c>
      <c r="D112" s="248" t="s">
        <v>168</v>
      </c>
      <c r="E112" s="136"/>
      <c r="F112" s="256"/>
      <c r="G112" s="256" t="s">
        <v>371</v>
      </c>
    </row>
    <row r="113" spans="1:7" x14ac:dyDescent="0.35">
      <c r="A113" s="245">
        <v>63</v>
      </c>
      <c r="B113" s="248" t="s">
        <v>338</v>
      </c>
      <c r="C113" s="265" t="s">
        <v>180</v>
      </c>
      <c r="D113" s="248" t="s">
        <v>168</v>
      </c>
      <c r="E113" s="136"/>
      <c r="F113" s="256"/>
      <c r="G113" s="256" t="s">
        <v>371</v>
      </c>
    </row>
    <row r="114" spans="1:7" x14ac:dyDescent="0.35">
      <c r="A114" s="245"/>
      <c r="B114" s="248"/>
      <c r="C114" s="265"/>
      <c r="D114" s="248"/>
      <c r="E114" s="136"/>
      <c r="F114" s="256"/>
      <c r="G114" s="256"/>
    </row>
    <row r="115" spans="1:7" x14ac:dyDescent="0.35">
      <c r="A115" s="245"/>
      <c r="B115" s="246" t="s">
        <v>339</v>
      </c>
      <c r="C115" s="267" t="s">
        <v>167</v>
      </c>
      <c r="D115" s="248"/>
      <c r="E115" s="136"/>
      <c r="F115" s="256"/>
      <c r="G115" s="256"/>
    </row>
    <row r="116" spans="1:7" ht="29" x14ac:dyDescent="0.35">
      <c r="A116" s="245">
        <v>64</v>
      </c>
      <c r="B116" s="248" t="s">
        <v>280</v>
      </c>
      <c r="C116" s="265" t="s">
        <v>340</v>
      </c>
      <c r="D116" s="248" t="s">
        <v>168</v>
      </c>
      <c r="E116" s="136"/>
      <c r="F116" s="256"/>
      <c r="G116" s="256" t="s">
        <v>371</v>
      </c>
    </row>
    <row r="117" spans="1:7" ht="29" x14ac:dyDescent="0.35">
      <c r="A117" s="245">
        <v>65</v>
      </c>
      <c r="B117" s="248" t="s">
        <v>281</v>
      </c>
      <c r="C117" s="265" t="s">
        <v>341</v>
      </c>
      <c r="D117" s="248" t="s">
        <v>168</v>
      </c>
      <c r="E117" s="136"/>
      <c r="F117" s="256"/>
      <c r="G117" s="256" t="s">
        <v>371</v>
      </c>
    </row>
    <row r="118" spans="1:7" x14ac:dyDescent="0.35">
      <c r="A118" s="245"/>
      <c r="B118" s="248"/>
      <c r="C118" s="257"/>
      <c r="D118" s="249"/>
      <c r="E118" s="136"/>
      <c r="F118" s="256"/>
      <c r="G118" s="256"/>
    </row>
    <row r="119" spans="1:7" x14ac:dyDescent="0.35">
      <c r="A119" s="245"/>
      <c r="B119" s="248"/>
      <c r="C119" s="257"/>
      <c r="D119" s="249"/>
      <c r="E119" s="136"/>
      <c r="F119" s="256"/>
      <c r="G119" s="256"/>
    </row>
    <row r="120" spans="1:7" ht="29" x14ac:dyDescent="0.35">
      <c r="A120" s="245">
        <v>66</v>
      </c>
      <c r="B120" s="248" t="s">
        <v>333</v>
      </c>
      <c r="C120" s="265" t="s">
        <v>342</v>
      </c>
      <c r="D120" s="248" t="s">
        <v>168</v>
      </c>
      <c r="E120" s="136"/>
      <c r="F120" s="256"/>
      <c r="G120" s="256" t="s">
        <v>371</v>
      </c>
    </row>
    <row r="121" spans="1:7" x14ac:dyDescent="0.35">
      <c r="A121" s="245">
        <v>67</v>
      </c>
      <c r="B121" s="248" t="s">
        <v>321</v>
      </c>
      <c r="C121" s="265" t="s">
        <v>343</v>
      </c>
      <c r="D121" s="248" t="s">
        <v>168</v>
      </c>
      <c r="E121" s="136"/>
      <c r="F121" s="256"/>
      <c r="G121" s="256" t="s">
        <v>371</v>
      </c>
    </row>
    <row r="122" spans="1:7" x14ac:dyDescent="0.35">
      <c r="A122" s="245">
        <v>68</v>
      </c>
      <c r="B122" s="248" t="s">
        <v>334</v>
      </c>
      <c r="C122" s="265" t="s">
        <v>344</v>
      </c>
      <c r="D122" s="248" t="s">
        <v>168</v>
      </c>
      <c r="E122" s="136"/>
      <c r="F122" s="256"/>
      <c r="G122" s="256" t="s">
        <v>371</v>
      </c>
    </row>
    <row r="123" spans="1:7" ht="29" x14ac:dyDescent="0.35">
      <c r="A123" s="245">
        <v>69</v>
      </c>
      <c r="B123" s="248" t="s">
        <v>335</v>
      </c>
      <c r="C123" s="265" t="s">
        <v>345</v>
      </c>
      <c r="D123" s="248" t="s">
        <v>168</v>
      </c>
      <c r="E123" s="136"/>
      <c r="F123" s="256"/>
      <c r="G123" s="256" t="s">
        <v>371</v>
      </c>
    </row>
    <row r="124" spans="1:7" ht="43.5" x14ac:dyDescent="0.35">
      <c r="A124" s="245">
        <v>70</v>
      </c>
      <c r="B124" s="248" t="s">
        <v>336</v>
      </c>
      <c r="C124" s="265" t="s">
        <v>346</v>
      </c>
      <c r="D124" s="248" t="s">
        <v>168</v>
      </c>
      <c r="E124" s="136"/>
      <c r="F124" s="256"/>
      <c r="G124" s="256" t="s">
        <v>371</v>
      </c>
    </row>
    <row r="125" spans="1:7" ht="43.5" x14ac:dyDescent="0.35">
      <c r="A125" s="226">
        <v>71</v>
      </c>
      <c r="B125" s="248" t="s">
        <v>337</v>
      </c>
      <c r="C125" s="265" t="s">
        <v>347</v>
      </c>
      <c r="D125" s="248" t="s">
        <v>168</v>
      </c>
      <c r="E125" s="136"/>
      <c r="F125" s="256"/>
      <c r="G125" s="256" t="s">
        <v>371</v>
      </c>
    </row>
    <row r="126" spans="1:7" ht="43.5" x14ac:dyDescent="0.35">
      <c r="A126" s="226">
        <v>72</v>
      </c>
      <c r="B126" s="259" t="s">
        <v>338</v>
      </c>
      <c r="C126" s="268" t="s">
        <v>348</v>
      </c>
      <c r="D126" s="259" t="s">
        <v>168</v>
      </c>
      <c r="E126" s="136"/>
      <c r="F126" s="256"/>
      <c r="G126" s="256" t="s">
        <v>371</v>
      </c>
    </row>
    <row r="127" spans="1:7" x14ac:dyDescent="0.35">
      <c r="A127" s="226">
        <v>73</v>
      </c>
      <c r="B127" s="259" t="s">
        <v>349</v>
      </c>
      <c r="C127" s="235" t="s">
        <v>169</v>
      </c>
      <c r="D127" s="259" t="s">
        <v>168</v>
      </c>
      <c r="E127" s="136"/>
      <c r="F127" s="256"/>
      <c r="G127" s="256" t="s">
        <v>371</v>
      </c>
    </row>
    <row r="128" spans="1:7" x14ac:dyDescent="0.35">
      <c r="A128" s="226">
        <v>74</v>
      </c>
      <c r="B128" s="259" t="s">
        <v>350</v>
      </c>
      <c r="C128" s="235" t="s">
        <v>351</v>
      </c>
      <c r="D128" s="259" t="s">
        <v>168</v>
      </c>
      <c r="E128" s="136"/>
      <c r="F128" s="256"/>
      <c r="G128" s="256" t="s">
        <v>371</v>
      </c>
    </row>
    <row r="129" spans="1:7" x14ac:dyDescent="0.35">
      <c r="A129" s="226">
        <v>75</v>
      </c>
      <c r="B129" s="259" t="s">
        <v>352</v>
      </c>
      <c r="C129" s="235" t="s">
        <v>353</v>
      </c>
      <c r="D129" s="259" t="s">
        <v>168</v>
      </c>
      <c r="E129" s="136"/>
      <c r="F129" s="256"/>
      <c r="G129" s="256" t="s">
        <v>371</v>
      </c>
    </row>
    <row r="130" spans="1:7" x14ac:dyDescent="0.35">
      <c r="A130" s="226">
        <v>76</v>
      </c>
      <c r="B130" s="259" t="s">
        <v>354</v>
      </c>
      <c r="C130" s="235" t="s">
        <v>355</v>
      </c>
      <c r="D130" s="259" t="s">
        <v>168</v>
      </c>
      <c r="E130" s="136"/>
      <c r="F130" s="256"/>
      <c r="G130" s="256" t="s">
        <v>371</v>
      </c>
    </row>
    <row r="131" spans="1:7" x14ac:dyDescent="0.35">
      <c r="A131" s="226">
        <v>77</v>
      </c>
      <c r="B131" s="259" t="s">
        <v>356</v>
      </c>
      <c r="C131" s="235" t="s">
        <v>357</v>
      </c>
      <c r="D131" s="259" t="s">
        <v>168</v>
      </c>
      <c r="E131" s="136"/>
      <c r="F131" s="256"/>
      <c r="G131" s="256" t="s">
        <v>371</v>
      </c>
    </row>
    <row r="132" spans="1:7" ht="29" x14ac:dyDescent="0.35">
      <c r="A132" s="226">
        <v>78</v>
      </c>
      <c r="B132" s="259" t="s">
        <v>358</v>
      </c>
      <c r="C132" s="223" t="s">
        <v>359</v>
      </c>
      <c r="D132" s="259" t="s">
        <v>168</v>
      </c>
      <c r="E132" s="136"/>
      <c r="F132" s="256"/>
      <c r="G132" s="256" t="s">
        <v>371</v>
      </c>
    </row>
    <row r="133" spans="1:7" x14ac:dyDescent="0.35">
      <c r="A133" s="226">
        <v>79</v>
      </c>
      <c r="B133" s="259" t="s">
        <v>360</v>
      </c>
      <c r="C133" s="235" t="s">
        <v>170</v>
      </c>
      <c r="D133" s="259" t="s">
        <v>168</v>
      </c>
      <c r="E133" s="136"/>
      <c r="F133" s="256"/>
      <c r="G133" s="256" t="s">
        <v>371</v>
      </c>
    </row>
    <row r="134" spans="1:7" x14ac:dyDescent="0.35">
      <c r="A134" s="226">
        <v>80</v>
      </c>
      <c r="B134" s="224" t="s">
        <v>361</v>
      </c>
      <c r="C134" s="268" t="s">
        <v>181</v>
      </c>
      <c r="D134" s="259" t="s">
        <v>362</v>
      </c>
      <c r="E134" s="136"/>
      <c r="F134" s="256"/>
      <c r="G134" s="256" t="s">
        <v>371</v>
      </c>
    </row>
    <row r="135" spans="1:7" x14ac:dyDescent="0.35">
      <c r="A135" s="226">
        <v>81</v>
      </c>
      <c r="B135" s="224" t="s">
        <v>363</v>
      </c>
      <c r="C135" s="268" t="s">
        <v>182</v>
      </c>
      <c r="D135" s="259" t="s">
        <v>14</v>
      </c>
      <c r="E135" s="136"/>
      <c r="F135" s="256"/>
      <c r="G135" s="256" t="s">
        <v>371</v>
      </c>
    </row>
    <row r="136" spans="1:7" x14ac:dyDescent="0.35">
      <c r="A136" s="226">
        <v>82</v>
      </c>
      <c r="B136" s="224" t="s">
        <v>364</v>
      </c>
      <c r="C136" s="268" t="s">
        <v>183</v>
      </c>
      <c r="D136" s="259" t="s">
        <v>14</v>
      </c>
      <c r="E136" s="136"/>
      <c r="F136" s="256"/>
      <c r="G136" s="256" t="s">
        <v>371</v>
      </c>
    </row>
    <row r="137" spans="1:7" x14ac:dyDescent="0.35">
      <c r="A137" s="226">
        <v>83</v>
      </c>
      <c r="B137" s="224" t="s">
        <v>365</v>
      </c>
      <c r="C137" s="268" t="s">
        <v>184</v>
      </c>
      <c r="D137" s="212" t="s">
        <v>185</v>
      </c>
      <c r="E137" s="136"/>
      <c r="F137" s="256"/>
      <c r="G137" s="256" t="s">
        <v>371</v>
      </c>
    </row>
    <row r="138" spans="1:7" x14ac:dyDescent="0.35">
      <c r="A138" s="226"/>
      <c r="B138" s="224"/>
      <c r="C138" s="268"/>
      <c r="D138" s="212"/>
      <c r="E138" s="136"/>
      <c r="F138" s="256"/>
      <c r="G138" s="256"/>
    </row>
    <row r="139" spans="1:7" x14ac:dyDescent="0.35">
      <c r="A139" s="226"/>
      <c r="B139" s="269" t="s">
        <v>395</v>
      </c>
      <c r="C139" s="270" t="s">
        <v>366</v>
      </c>
      <c r="D139" s="212"/>
      <c r="E139" s="271"/>
      <c r="F139" s="256"/>
      <c r="G139" s="230"/>
    </row>
    <row r="140" spans="1:7" x14ac:dyDescent="0.35">
      <c r="A140" s="226"/>
      <c r="B140" s="269"/>
      <c r="C140" s="270"/>
      <c r="D140" s="212"/>
      <c r="E140" s="271"/>
      <c r="F140" s="256"/>
      <c r="G140" s="230"/>
    </row>
    <row r="141" spans="1:7" x14ac:dyDescent="0.35">
      <c r="A141" s="226">
        <v>84</v>
      </c>
      <c r="B141" s="269" t="s">
        <v>396</v>
      </c>
      <c r="C141" s="270" t="s">
        <v>397</v>
      </c>
      <c r="D141" s="212" t="s">
        <v>132</v>
      </c>
      <c r="E141" s="272">
        <v>1</v>
      </c>
      <c r="F141" s="256"/>
      <c r="G141" s="230"/>
    </row>
    <row r="142" spans="1:7" x14ac:dyDescent="0.35">
      <c r="A142" s="226"/>
      <c r="B142" s="269"/>
      <c r="C142" s="270"/>
      <c r="D142" s="212"/>
      <c r="E142" s="272"/>
      <c r="F142" s="256"/>
      <c r="G142" s="256"/>
    </row>
    <row r="143" spans="1:7" x14ac:dyDescent="0.35">
      <c r="A143" s="226">
        <v>85</v>
      </c>
      <c r="B143" s="269" t="s">
        <v>398</v>
      </c>
      <c r="C143" s="273" t="s">
        <v>399</v>
      </c>
      <c r="D143" s="212" t="s">
        <v>132</v>
      </c>
      <c r="E143" s="272">
        <v>1</v>
      </c>
      <c r="F143" s="256"/>
      <c r="G143" s="230"/>
    </row>
    <row r="144" spans="1:7" x14ac:dyDescent="0.35">
      <c r="A144" s="226"/>
      <c r="B144" s="269"/>
      <c r="C144" s="235"/>
      <c r="D144" s="259"/>
      <c r="E144" s="136"/>
      <c r="F144" s="256"/>
      <c r="G144" s="256"/>
    </row>
    <row r="145" spans="1:7" x14ac:dyDescent="0.35">
      <c r="A145" s="226"/>
      <c r="B145" s="269" t="s">
        <v>367</v>
      </c>
      <c r="C145" s="273" t="s">
        <v>400</v>
      </c>
      <c r="D145" s="259"/>
      <c r="E145" s="271"/>
      <c r="F145" s="256"/>
      <c r="G145" s="256"/>
    </row>
    <row r="146" spans="1:7" x14ac:dyDescent="0.35">
      <c r="A146" s="226">
        <v>86</v>
      </c>
      <c r="B146" s="224"/>
      <c r="C146" s="235" t="s">
        <v>401</v>
      </c>
      <c r="D146" s="259" t="s">
        <v>14</v>
      </c>
      <c r="E146" s="136">
        <v>150</v>
      </c>
      <c r="F146" s="256"/>
      <c r="G146" s="256"/>
    </row>
    <row r="147" spans="1:7" x14ac:dyDescent="0.35">
      <c r="A147" s="274"/>
      <c r="B147" s="275"/>
      <c r="C147" s="223"/>
      <c r="D147" s="276"/>
      <c r="E147" s="136"/>
      <c r="F147" s="256"/>
      <c r="G147" s="256"/>
    </row>
    <row r="148" spans="1:7" x14ac:dyDescent="0.35">
      <c r="A148" s="226"/>
      <c r="B148" s="269" t="s">
        <v>278</v>
      </c>
      <c r="C148" s="277" t="s">
        <v>279</v>
      </c>
      <c r="D148" s="230"/>
      <c r="E148" s="136"/>
      <c r="F148" s="256"/>
      <c r="G148" s="256"/>
    </row>
    <row r="149" spans="1:7" x14ac:dyDescent="0.35">
      <c r="A149" s="226">
        <v>87</v>
      </c>
      <c r="B149" s="269" t="s">
        <v>280</v>
      </c>
      <c r="C149" s="223" t="s">
        <v>368</v>
      </c>
      <c r="D149" s="230" t="s">
        <v>132</v>
      </c>
      <c r="E149" s="136">
        <v>1</v>
      </c>
      <c r="F149" s="256"/>
      <c r="G149" s="256"/>
    </row>
    <row r="150" spans="1:7" ht="29" x14ac:dyDescent="0.35">
      <c r="A150" s="226">
        <v>88</v>
      </c>
      <c r="B150" s="269" t="s">
        <v>281</v>
      </c>
      <c r="C150" s="223" t="s">
        <v>369</v>
      </c>
      <c r="D150" s="230" t="s">
        <v>132</v>
      </c>
      <c r="E150" s="136">
        <v>1</v>
      </c>
      <c r="F150" s="256"/>
      <c r="G150" s="256"/>
    </row>
    <row r="151" spans="1:7" x14ac:dyDescent="0.35">
      <c r="A151" s="226"/>
      <c r="B151" s="269"/>
      <c r="C151" s="223"/>
      <c r="D151" s="230"/>
      <c r="E151" s="136"/>
      <c r="F151" s="256"/>
      <c r="G151" s="256"/>
    </row>
    <row r="152" spans="1:7" x14ac:dyDescent="0.35">
      <c r="A152" s="226">
        <v>89</v>
      </c>
      <c r="B152" s="269" t="s">
        <v>370</v>
      </c>
      <c r="C152" s="277" t="s">
        <v>423</v>
      </c>
      <c r="D152" s="166" t="s">
        <v>132</v>
      </c>
      <c r="E152" s="272">
        <v>1</v>
      </c>
      <c r="F152" s="256"/>
      <c r="G152" s="256"/>
    </row>
    <row r="153" spans="1:7" x14ac:dyDescent="0.35">
      <c r="A153" s="226"/>
      <c r="B153" s="278"/>
      <c r="C153" s="273"/>
      <c r="D153" s="259"/>
      <c r="E153" s="271"/>
      <c r="F153" s="256"/>
      <c r="G153" s="256"/>
    </row>
    <row r="154" spans="1:7" x14ac:dyDescent="0.35">
      <c r="A154" s="226"/>
      <c r="B154" s="278" t="s">
        <v>402</v>
      </c>
      <c r="C154" s="273" t="s">
        <v>288</v>
      </c>
      <c r="D154" s="229"/>
      <c r="E154" s="279"/>
      <c r="F154" s="256"/>
      <c r="G154" s="256"/>
    </row>
    <row r="155" spans="1:7" ht="43.5" x14ac:dyDescent="0.35">
      <c r="A155" s="226">
        <v>90</v>
      </c>
      <c r="B155" s="269"/>
      <c r="C155" s="223" t="s">
        <v>403</v>
      </c>
      <c r="D155" s="166" t="s">
        <v>39</v>
      </c>
      <c r="E155" s="272">
        <v>300</v>
      </c>
      <c r="F155" s="256"/>
      <c r="G155" s="256"/>
    </row>
    <row r="156" spans="1:7" x14ac:dyDescent="0.35">
      <c r="A156" s="226"/>
      <c r="B156" s="224"/>
      <c r="C156" s="223"/>
      <c r="D156" s="230"/>
      <c r="E156" s="279"/>
      <c r="F156" s="256"/>
      <c r="G156" s="256"/>
    </row>
    <row r="157" spans="1:7" x14ac:dyDescent="0.35">
      <c r="A157" s="226"/>
      <c r="B157" s="278" t="s">
        <v>418</v>
      </c>
      <c r="C157" s="273" t="s">
        <v>416</v>
      </c>
      <c r="D157" s="229"/>
      <c r="E157" s="279"/>
      <c r="F157" s="256"/>
      <c r="G157" s="256"/>
    </row>
    <row r="158" spans="1:7" ht="58" x14ac:dyDescent="0.35">
      <c r="A158" s="226">
        <v>91</v>
      </c>
      <c r="B158" s="269"/>
      <c r="C158" s="223" t="s">
        <v>417</v>
      </c>
      <c r="D158" s="166" t="s">
        <v>132</v>
      </c>
      <c r="E158" s="272">
        <v>1</v>
      </c>
      <c r="F158" s="256"/>
      <c r="G158" s="256"/>
    </row>
    <row r="159" spans="1:7" x14ac:dyDescent="0.35">
      <c r="A159" s="226"/>
      <c r="B159" s="269"/>
      <c r="C159" s="223"/>
      <c r="D159" s="166"/>
      <c r="E159" s="272"/>
      <c r="F159" s="256"/>
      <c r="G159" s="256"/>
    </row>
    <row r="160" spans="1:7" x14ac:dyDescent="0.35">
      <c r="A160" s="226"/>
      <c r="B160" s="269" t="s">
        <v>419</v>
      </c>
      <c r="C160" s="277" t="s">
        <v>405</v>
      </c>
      <c r="D160" s="230"/>
      <c r="E160" s="279"/>
      <c r="F160" s="256"/>
      <c r="G160" s="256"/>
    </row>
    <row r="161" spans="1:7" x14ac:dyDescent="0.35">
      <c r="A161" s="226"/>
      <c r="B161" s="224"/>
      <c r="C161" s="223"/>
      <c r="D161" s="230"/>
      <c r="E161" s="279"/>
      <c r="F161" s="256"/>
      <c r="G161" s="256"/>
    </row>
    <row r="162" spans="1:7" ht="130.5" x14ac:dyDescent="0.35">
      <c r="A162" s="226">
        <v>92</v>
      </c>
      <c r="B162" s="224" t="s">
        <v>420</v>
      </c>
      <c r="C162" s="223" t="s">
        <v>406</v>
      </c>
      <c r="D162" s="166" t="s">
        <v>132</v>
      </c>
      <c r="E162" s="272">
        <v>1</v>
      </c>
      <c r="F162" s="256"/>
      <c r="G162" s="256"/>
    </row>
    <row r="163" spans="1:7" x14ac:dyDescent="0.35">
      <c r="A163" s="226"/>
      <c r="B163" s="224"/>
      <c r="C163" s="223"/>
      <c r="D163" s="230"/>
      <c r="E163" s="279"/>
      <c r="F163" s="256"/>
      <c r="G163" s="256"/>
    </row>
    <row r="164" spans="1:7" ht="116" x14ac:dyDescent="0.35">
      <c r="A164" s="226">
        <v>93</v>
      </c>
      <c r="B164" s="224" t="s">
        <v>421</v>
      </c>
      <c r="C164" s="223" t="s">
        <v>407</v>
      </c>
      <c r="D164" s="166" t="s">
        <v>132</v>
      </c>
      <c r="E164" s="272">
        <v>1</v>
      </c>
      <c r="F164" s="256"/>
      <c r="G164" s="256"/>
    </row>
    <row r="165" spans="1:7" x14ac:dyDescent="0.35">
      <c r="A165" s="226"/>
      <c r="B165" s="224"/>
      <c r="C165" s="223"/>
      <c r="D165" s="230"/>
      <c r="E165" s="279"/>
      <c r="F165" s="256"/>
      <c r="G165" s="256"/>
    </row>
    <row r="166" spans="1:7" x14ac:dyDescent="0.35">
      <c r="A166" s="226"/>
      <c r="B166" s="269" t="s">
        <v>404</v>
      </c>
      <c r="C166" s="277" t="s">
        <v>409</v>
      </c>
      <c r="D166" s="230"/>
      <c r="E166" s="279"/>
      <c r="F166" s="256"/>
      <c r="G166" s="256"/>
    </row>
    <row r="167" spans="1:7" ht="72.5" x14ac:dyDescent="0.35">
      <c r="A167" s="226">
        <v>94</v>
      </c>
      <c r="B167" s="269"/>
      <c r="C167" s="223" t="s">
        <v>408</v>
      </c>
      <c r="D167" s="166" t="s">
        <v>132</v>
      </c>
      <c r="E167" s="272">
        <v>1</v>
      </c>
      <c r="F167" s="256"/>
      <c r="G167" s="256"/>
    </row>
    <row r="168" spans="1:7" x14ac:dyDescent="0.35">
      <c r="A168" s="226"/>
      <c r="B168" s="269"/>
      <c r="C168" s="223"/>
      <c r="D168" s="166"/>
      <c r="E168" s="272"/>
      <c r="F168" s="256"/>
      <c r="G168" s="256"/>
    </row>
    <row r="169" spans="1:7" x14ac:dyDescent="0.35">
      <c r="A169" s="226">
        <v>95</v>
      </c>
      <c r="B169" s="269" t="s">
        <v>422</v>
      </c>
      <c r="C169" s="223" t="s">
        <v>424</v>
      </c>
      <c r="D169" s="166" t="s">
        <v>132</v>
      </c>
      <c r="E169" s="272">
        <v>1</v>
      </c>
      <c r="F169" s="256"/>
      <c r="G169" s="256"/>
    </row>
    <row r="170" spans="1:7" ht="15" thickBot="1" x14ac:dyDescent="0.4">
      <c r="A170" s="226"/>
      <c r="B170" s="269"/>
      <c r="C170" s="280"/>
      <c r="D170" s="230"/>
      <c r="E170" s="279"/>
      <c r="F170" s="256"/>
      <c r="G170" s="256"/>
    </row>
    <row r="171" spans="1:7" ht="15" thickBot="1" x14ac:dyDescent="0.4">
      <c r="A171" s="297" t="s">
        <v>163</v>
      </c>
      <c r="B171" s="298"/>
      <c r="C171" s="299"/>
      <c r="D171" s="187"/>
      <c r="E171" s="188"/>
      <c r="F171" s="189"/>
      <c r="G171" s="190"/>
    </row>
  </sheetData>
  <mergeCells count="2">
    <mergeCell ref="A1:G1"/>
    <mergeCell ref="A171:C171"/>
  </mergeCells>
  <phoneticPr fontId="29" type="noConversion"/>
  <pageMargins left="0.70866141732283472" right="0.70866141732283472" top="0.74803149606299213" bottom="0.74803149606299213" header="0.31496062992125984" footer="0.31496062992125984"/>
  <pageSetup paperSize="9" scale="64" orientation="portrait" r:id="rId1"/>
  <headerFoot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A69A4-8AB0-4C7F-B43C-7D79C7BDCE49}">
  <dimension ref="A1:L436"/>
  <sheetViews>
    <sheetView view="pageBreakPreview" topLeftCell="A28" zoomScaleNormal="100" zoomScaleSheetLayoutView="100" workbookViewId="0">
      <selection activeCell="G6" sqref="G6"/>
    </sheetView>
  </sheetViews>
  <sheetFormatPr defaultRowHeight="14.5" x14ac:dyDescent="0.35"/>
  <cols>
    <col min="1" max="1" width="8.26953125" customWidth="1"/>
    <col min="3" max="3" width="50.7265625" customWidth="1"/>
    <col min="6" max="6" width="10.7265625" style="47" bestFit="1" customWidth="1"/>
    <col min="7" max="7" width="18.1796875" style="102" customWidth="1"/>
    <col min="8" max="8" width="44.453125" customWidth="1"/>
  </cols>
  <sheetData>
    <row r="1" spans="1:8" x14ac:dyDescent="0.35">
      <c r="A1" s="294" t="s">
        <v>190</v>
      </c>
      <c r="B1" s="295"/>
      <c r="C1" s="295"/>
      <c r="D1" s="295"/>
      <c r="E1" s="295"/>
      <c r="F1" s="295"/>
      <c r="G1" s="296"/>
      <c r="H1" s="1"/>
    </row>
    <row r="2" spans="1:8" x14ac:dyDescent="0.35">
      <c r="A2" s="10" t="s">
        <v>0</v>
      </c>
      <c r="B2" s="12" t="s">
        <v>1</v>
      </c>
      <c r="C2" s="12" t="s">
        <v>2</v>
      </c>
      <c r="D2" s="12" t="s">
        <v>3</v>
      </c>
      <c r="E2" s="12" t="s">
        <v>4</v>
      </c>
      <c r="F2" s="41" t="s">
        <v>5</v>
      </c>
      <c r="G2" s="42" t="s">
        <v>6</v>
      </c>
      <c r="H2" s="1"/>
    </row>
    <row r="3" spans="1:8" x14ac:dyDescent="0.35">
      <c r="A3" s="10"/>
      <c r="B3" s="12"/>
      <c r="C3" s="12"/>
      <c r="D3" s="12"/>
      <c r="E3" s="12"/>
      <c r="F3" s="41"/>
      <c r="G3" s="42"/>
      <c r="H3" s="1"/>
    </row>
    <row r="4" spans="1:8" x14ac:dyDescent="0.35">
      <c r="A4" s="302" t="s">
        <v>15</v>
      </c>
      <c r="B4" s="303"/>
      <c r="C4" s="303"/>
      <c r="D4" s="303"/>
      <c r="E4" s="303"/>
      <c r="F4" s="303"/>
      <c r="G4" s="304"/>
      <c r="H4" s="1"/>
    </row>
    <row r="5" spans="1:8" x14ac:dyDescent="0.35">
      <c r="A5" s="17"/>
      <c r="B5" s="12"/>
      <c r="C5" s="15" t="s">
        <v>16</v>
      </c>
      <c r="D5" s="14"/>
      <c r="E5" s="14"/>
      <c r="F5" s="43"/>
      <c r="G5" s="98"/>
      <c r="H5" s="1"/>
    </row>
    <row r="6" spans="1:8" x14ac:dyDescent="0.35">
      <c r="A6" s="17">
        <v>1</v>
      </c>
      <c r="B6" s="12" t="s">
        <v>17</v>
      </c>
      <c r="C6" s="13" t="s">
        <v>16</v>
      </c>
      <c r="D6" s="14" t="s">
        <v>18</v>
      </c>
      <c r="E6" s="16">
        <v>0.2</v>
      </c>
      <c r="F6" s="45"/>
      <c r="G6" s="99">
        <f>E6*F6</f>
        <v>0</v>
      </c>
      <c r="H6" s="1"/>
    </row>
    <row r="7" spans="1:8" s="9" customFormat="1" x14ac:dyDescent="0.35">
      <c r="A7" s="17">
        <v>2</v>
      </c>
      <c r="B7" s="12" t="s">
        <v>425</v>
      </c>
      <c r="C7" s="13" t="s">
        <v>67</v>
      </c>
      <c r="D7" s="14" t="s">
        <v>13</v>
      </c>
      <c r="E7" s="16">
        <v>5</v>
      </c>
      <c r="F7" s="45"/>
      <c r="G7" s="99">
        <f>E7*F7</f>
        <v>0</v>
      </c>
      <c r="H7" s="78"/>
    </row>
    <row r="8" spans="1:8" ht="26" x14ac:dyDescent="0.35">
      <c r="A8" s="17">
        <v>3</v>
      </c>
      <c r="B8" s="12" t="s">
        <v>283</v>
      </c>
      <c r="C8" s="13" t="s">
        <v>138</v>
      </c>
      <c r="D8" s="14" t="s">
        <v>14</v>
      </c>
      <c r="E8" s="16">
        <v>400</v>
      </c>
      <c r="F8" s="45"/>
      <c r="G8" s="99">
        <f t="shared" ref="G8" si="0">E8*F8</f>
        <v>0</v>
      </c>
      <c r="H8" s="1"/>
    </row>
    <row r="9" spans="1:8" x14ac:dyDescent="0.35">
      <c r="A9" s="69">
        <v>4</v>
      </c>
      <c r="B9" s="93" t="s">
        <v>426</v>
      </c>
      <c r="C9" s="60" t="s">
        <v>139</v>
      </c>
      <c r="D9" s="70" t="s">
        <v>39</v>
      </c>
      <c r="E9" s="71">
        <v>230</v>
      </c>
      <c r="F9" s="61"/>
      <c r="G9" s="99">
        <f>E9*F9</f>
        <v>0</v>
      </c>
      <c r="H9" s="1"/>
    </row>
    <row r="10" spans="1:8" x14ac:dyDescent="0.35">
      <c r="A10" s="87"/>
      <c r="B10" s="88"/>
      <c r="C10" s="89"/>
      <c r="D10" s="90"/>
      <c r="E10" s="91"/>
      <c r="F10" s="92"/>
      <c r="G10" s="100"/>
      <c r="H10" s="1"/>
    </row>
    <row r="11" spans="1:8" x14ac:dyDescent="0.35">
      <c r="A11" s="302" t="s">
        <v>70</v>
      </c>
      <c r="B11" s="303"/>
      <c r="C11" s="303"/>
      <c r="D11" s="303"/>
      <c r="E11" s="303"/>
      <c r="F11" s="303"/>
      <c r="G11" s="304"/>
      <c r="H11" s="1"/>
    </row>
    <row r="12" spans="1:8" x14ac:dyDescent="0.35">
      <c r="A12" s="17"/>
      <c r="B12" s="12" t="s">
        <v>284</v>
      </c>
      <c r="C12" s="15" t="s">
        <v>20</v>
      </c>
      <c r="D12" s="14"/>
      <c r="E12" s="14"/>
      <c r="F12" s="43"/>
      <c r="G12" s="98"/>
      <c r="H12" s="1"/>
    </row>
    <row r="13" spans="1:8" s="59" customFormat="1" ht="39" x14ac:dyDescent="0.35">
      <c r="A13" s="65"/>
      <c r="B13" s="66" t="s">
        <v>286</v>
      </c>
      <c r="C13" s="66" t="s">
        <v>428</v>
      </c>
      <c r="D13" s="66"/>
      <c r="E13" s="66"/>
      <c r="F13" s="67"/>
      <c r="G13" s="153"/>
      <c r="H13" s="58"/>
    </row>
    <row r="14" spans="1:8" ht="26" x14ac:dyDescent="0.35">
      <c r="A14" s="17">
        <v>5</v>
      </c>
      <c r="B14" s="13"/>
      <c r="C14" s="13" t="s">
        <v>144</v>
      </c>
      <c r="D14" s="14" t="s">
        <v>14</v>
      </c>
      <c r="E14" s="16">
        <v>200</v>
      </c>
      <c r="F14" s="45"/>
      <c r="G14" s="99">
        <f t="shared" ref="G14:G15" si="1">E14*F14</f>
        <v>0</v>
      </c>
      <c r="H14" s="1"/>
    </row>
    <row r="15" spans="1:8" x14ac:dyDescent="0.35">
      <c r="A15" s="17">
        <v>6</v>
      </c>
      <c r="B15" s="13"/>
      <c r="C15" s="13" t="s">
        <v>127</v>
      </c>
      <c r="D15" s="14" t="s">
        <v>14</v>
      </c>
      <c r="E15" s="16">
        <v>20</v>
      </c>
      <c r="F15" s="45"/>
      <c r="G15" s="99">
        <f t="shared" si="1"/>
        <v>0</v>
      </c>
      <c r="H15" s="1"/>
    </row>
    <row r="16" spans="1:8" ht="26" x14ac:dyDescent="0.35">
      <c r="A16" s="17"/>
      <c r="B16" s="13" t="s">
        <v>285</v>
      </c>
      <c r="C16" s="13" t="s">
        <v>431</v>
      </c>
      <c r="D16" s="14"/>
      <c r="E16" s="16"/>
      <c r="F16" s="45"/>
      <c r="G16" s="99"/>
      <c r="H16" s="1"/>
    </row>
    <row r="17" spans="1:8" x14ac:dyDescent="0.35">
      <c r="A17" s="17">
        <v>7</v>
      </c>
      <c r="B17" s="13" t="s">
        <v>23</v>
      </c>
      <c r="C17" s="13" t="s">
        <v>427</v>
      </c>
      <c r="D17" s="14" t="s">
        <v>14</v>
      </c>
      <c r="E17" s="16">
        <v>0</v>
      </c>
      <c r="F17" s="45"/>
      <c r="G17" s="99" t="s">
        <v>135</v>
      </c>
      <c r="H17" s="1"/>
    </row>
    <row r="18" spans="1:8" x14ac:dyDescent="0.35">
      <c r="A18" s="17">
        <v>8</v>
      </c>
      <c r="B18" s="13" t="s">
        <v>296</v>
      </c>
      <c r="C18" s="13" t="s">
        <v>141</v>
      </c>
      <c r="D18" s="14" t="s">
        <v>14</v>
      </c>
      <c r="E18" s="16">
        <v>90</v>
      </c>
      <c r="F18" s="45"/>
      <c r="G18" s="99">
        <f t="shared" ref="G18:G19" si="2">E18*F18</f>
        <v>0</v>
      </c>
      <c r="H18" s="1"/>
    </row>
    <row r="19" spans="1:8" x14ac:dyDescent="0.35">
      <c r="A19" s="17">
        <v>9</v>
      </c>
      <c r="B19" s="13" t="s">
        <v>298</v>
      </c>
      <c r="C19" s="13" t="s">
        <v>140</v>
      </c>
      <c r="D19" s="14" t="s">
        <v>14</v>
      </c>
      <c r="E19" s="16">
        <v>90</v>
      </c>
      <c r="F19" s="45"/>
      <c r="G19" s="99">
        <f t="shared" si="2"/>
        <v>0</v>
      </c>
      <c r="H19" s="1"/>
    </row>
    <row r="20" spans="1:8" x14ac:dyDescent="0.35">
      <c r="A20" s="17"/>
      <c r="B20" s="13"/>
      <c r="C20" s="13"/>
      <c r="D20" s="14"/>
      <c r="E20" s="16"/>
      <c r="F20" s="45"/>
      <c r="G20" s="99"/>
      <c r="H20" s="1"/>
    </row>
    <row r="21" spans="1:8" ht="26.25" customHeight="1" x14ac:dyDescent="0.35">
      <c r="A21" s="17"/>
      <c r="B21" s="13" t="s">
        <v>285</v>
      </c>
      <c r="C21" s="66" t="s">
        <v>429</v>
      </c>
      <c r="D21" s="14"/>
      <c r="E21" s="16"/>
      <c r="F21" s="45"/>
      <c r="G21" s="99"/>
      <c r="H21" s="1"/>
    </row>
    <row r="22" spans="1:8" ht="26" x14ac:dyDescent="0.35">
      <c r="A22" s="17">
        <v>10</v>
      </c>
      <c r="B22" s="13"/>
      <c r="C22" s="13" t="s">
        <v>144</v>
      </c>
      <c r="D22" s="14" t="s">
        <v>14</v>
      </c>
      <c r="E22" s="16">
        <v>300</v>
      </c>
      <c r="F22" s="45"/>
      <c r="G22" s="99">
        <f t="shared" ref="G22:G23" si="3">E22*F22</f>
        <v>0</v>
      </c>
      <c r="H22" s="1"/>
    </row>
    <row r="23" spans="1:8" x14ac:dyDescent="0.35">
      <c r="A23" s="17">
        <v>11</v>
      </c>
      <c r="B23" s="13"/>
      <c r="C23" s="13" t="s">
        <v>127</v>
      </c>
      <c r="D23" s="14" t="s">
        <v>14</v>
      </c>
      <c r="E23" s="16">
        <v>20</v>
      </c>
      <c r="F23" s="45"/>
      <c r="G23" s="99">
        <f t="shared" si="3"/>
        <v>0</v>
      </c>
      <c r="H23" s="1"/>
    </row>
    <row r="24" spans="1:8" ht="26" x14ac:dyDescent="0.35">
      <c r="A24" s="17"/>
      <c r="B24" s="13" t="s">
        <v>285</v>
      </c>
      <c r="C24" s="13" t="s">
        <v>432</v>
      </c>
      <c r="D24" s="14"/>
      <c r="E24" s="16"/>
      <c r="F24" s="45"/>
      <c r="G24" s="99"/>
      <c r="H24" s="1"/>
    </row>
    <row r="25" spans="1:8" x14ac:dyDescent="0.35">
      <c r="A25" s="17">
        <v>12</v>
      </c>
      <c r="B25" s="13" t="s">
        <v>23</v>
      </c>
      <c r="C25" s="13" t="s">
        <v>427</v>
      </c>
      <c r="D25" s="14" t="s">
        <v>14</v>
      </c>
      <c r="E25" s="16">
        <v>0</v>
      </c>
      <c r="F25" s="45"/>
      <c r="G25" s="99" t="s">
        <v>135</v>
      </c>
      <c r="H25" s="1"/>
    </row>
    <row r="26" spans="1:8" x14ac:dyDescent="0.35">
      <c r="A26" s="17">
        <v>13</v>
      </c>
      <c r="B26" s="13" t="s">
        <v>296</v>
      </c>
      <c r="C26" s="13" t="s">
        <v>141</v>
      </c>
      <c r="D26" s="14" t="s">
        <v>14</v>
      </c>
      <c r="E26" s="16">
        <v>150</v>
      </c>
      <c r="F26" s="45"/>
      <c r="G26" s="99">
        <f t="shared" ref="G26:G27" si="4">E26*F26</f>
        <v>0</v>
      </c>
      <c r="H26" s="1"/>
    </row>
    <row r="27" spans="1:8" x14ac:dyDescent="0.35">
      <c r="A27" s="17">
        <v>14</v>
      </c>
      <c r="B27" s="13" t="s">
        <v>298</v>
      </c>
      <c r="C27" s="13" t="s">
        <v>140</v>
      </c>
      <c r="D27" s="14" t="s">
        <v>14</v>
      </c>
      <c r="E27" s="16">
        <v>100</v>
      </c>
      <c r="F27" s="45"/>
      <c r="G27" s="99">
        <f t="shared" si="4"/>
        <v>0</v>
      </c>
      <c r="H27" s="1"/>
    </row>
    <row r="28" spans="1:8" x14ac:dyDescent="0.35">
      <c r="A28" s="17"/>
      <c r="B28" s="13"/>
      <c r="C28" s="13"/>
      <c r="D28" s="14"/>
      <c r="E28" s="16"/>
      <c r="F28" s="45"/>
      <c r="G28" s="99"/>
      <c r="H28" s="1"/>
    </row>
    <row r="29" spans="1:8" ht="26.25" customHeight="1" x14ac:dyDescent="0.35">
      <c r="A29" s="17"/>
      <c r="B29" s="66" t="s">
        <v>286</v>
      </c>
      <c r="C29" s="66" t="s">
        <v>430</v>
      </c>
      <c r="D29" s="14"/>
      <c r="E29" s="16"/>
      <c r="F29" s="45"/>
      <c r="G29" s="99"/>
      <c r="H29" s="1"/>
    </row>
    <row r="30" spans="1:8" ht="26" x14ac:dyDescent="0.35">
      <c r="A30" s="17">
        <v>15</v>
      </c>
      <c r="B30" s="13"/>
      <c r="C30" s="13" t="s">
        <v>144</v>
      </c>
      <c r="D30" s="14" t="s">
        <v>14</v>
      </c>
      <c r="E30" s="16">
        <v>200</v>
      </c>
      <c r="F30" s="45"/>
      <c r="G30" s="99">
        <f t="shared" ref="G30:G31" si="5">E30*F30</f>
        <v>0</v>
      </c>
      <c r="H30" s="1"/>
    </row>
    <row r="31" spans="1:8" x14ac:dyDescent="0.35">
      <c r="A31" s="17">
        <v>16</v>
      </c>
      <c r="B31" s="13"/>
      <c r="C31" s="13" t="s">
        <v>127</v>
      </c>
      <c r="D31" s="14" t="s">
        <v>14</v>
      </c>
      <c r="E31" s="16">
        <v>20</v>
      </c>
      <c r="F31" s="45"/>
      <c r="G31" s="99">
        <f t="shared" si="5"/>
        <v>0</v>
      </c>
      <c r="H31" s="1"/>
    </row>
    <row r="32" spans="1:8" ht="26" x14ac:dyDescent="0.35">
      <c r="A32" s="17"/>
      <c r="B32" s="13" t="s">
        <v>285</v>
      </c>
      <c r="C32" s="13" t="s">
        <v>433</v>
      </c>
      <c r="D32" s="14"/>
      <c r="E32" s="16"/>
      <c r="F32" s="45"/>
      <c r="G32" s="99"/>
      <c r="H32" s="1"/>
    </row>
    <row r="33" spans="1:12" x14ac:dyDescent="0.35">
      <c r="A33" s="17">
        <v>17</v>
      </c>
      <c r="B33" s="13" t="s">
        <v>23</v>
      </c>
      <c r="C33" s="13" t="s">
        <v>427</v>
      </c>
      <c r="D33" s="14" t="s">
        <v>14</v>
      </c>
      <c r="E33" s="16">
        <v>0</v>
      </c>
      <c r="F33" s="45"/>
      <c r="G33" s="99" t="s">
        <v>135</v>
      </c>
      <c r="H33" s="1"/>
    </row>
    <row r="34" spans="1:12" x14ac:dyDescent="0.35">
      <c r="A34" s="17">
        <v>18</v>
      </c>
      <c r="B34" s="13" t="s">
        <v>296</v>
      </c>
      <c r="C34" s="13" t="s">
        <v>141</v>
      </c>
      <c r="D34" s="14" t="s">
        <v>14</v>
      </c>
      <c r="E34" s="16">
        <v>100</v>
      </c>
      <c r="F34" s="45"/>
      <c r="G34" s="99">
        <f t="shared" ref="G34:G35" si="6">E34*F34</f>
        <v>0</v>
      </c>
      <c r="H34" s="1"/>
    </row>
    <row r="35" spans="1:12" x14ac:dyDescent="0.35">
      <c r="A35" s="17">
        <v>19</v>
      </c>
      <c r="B35" s="13" t="s">
        <v>298</v>
      </c>
      <c r="C35" s="13" t="s">
        <v>140</v>
      </c>
      <c r="D35" s="14" t="s">
        <v>14</v>
      </c>
      <c r="E35" s="16">
        <v>50</v>
      </c>
      <c r="F35" s="45"/>
      <c r="G35" s="99">
        <f t="shared" si="6"/>
        <v>0</v>
      </c>
      <c r="H35" s="1"/>
    </row>
    <row r="36" spans="1:12" x14ac:dyDescent="0.35">
      <c r="A36" s="17"/>
      <c r="B36" s="13"/>
      <c r="C36" s="13"/>
      <c r="D36" s="14"/>
      <c r="E36" s="16"/>
      <c r="F36" s="45"/>
      <c r="G36" s="99"/>
      <c r="H36" s="1"/>
      <c r="L36" t="s">
        <v>136</v>
      </c>
    </row>
    <row r="37" spans="1:12" x14ac:dyDescent="0.35">
      <c r="A37" s="17"/>
      <c r="B37" s="13" t="s">
        <v>128</v>
      </c>
      <c r="C37" s="11" t="s">
        <v>145</v>
      </c>
      <c r="D37" s="14"/>
      <c r="E37" s="16"/>
      <c r="F37" s="45"/>
      <c r="G37" s="99"/>
      <c r="H37" s="1"/>
    </row>
    <row r="38" spans="1:12" ht="39" x14ac:dyDescent="0.35">
      <c r="A38" s="17">
        <v>20</v>
      </c>
      <c r="B38" s="13" t="s">
        <v>129</v>
      </c>
      <c r="C38" s="13" t="s">
        <v>137</v>
      </c>
      <c r="D38" s="14" t="s">
        <v>14</v>
      </c>
      <c r="E38" s="16"/>
      <c r="F38" s="45"/>
      <c r="G38" s="99" t="s">
        <v>135</v>
      </c>
      <c r="H38" s="1"/>
    </row>
    <row r="39" spans="1:12" ht="39" x14ac:dyDescent="0.35">
      <c r="A39" s="17">
        <v>21</v>
      </c>
      <c r="B39" s="13" t="s">
        <v>129</v>
      </c>
      <c r="C39" s="13" t="s">
        <v>282</v>
      </c>
      <c r="D39" s="14" t="s">
        <v>14</v>
      </c>
      <c r="E39" s="16">
        <v>200</v>
      </c>
      <c r="F39" s="45"/>
      <c r="G39" s="99"/>
      <c r="H39" s="1"/>
    </row>
    <row r="40" spans="1:12" x14ac:dyDescent="0.35">
      <c r="A40" s="17">
        <v>22</v>
      </c>
      <c r="B40" s="13" t="s">
        <v>130</v>
      </c>
      <c r="C40" s="13" t="s">
        <v>131</v>
      </c>
      <c r="D40" s="14" t="s">
        <v>132</v>
      </c>
      <c r="E40" s="16">
        <v>1</v>
      </c>
      <c r="F40" s="45"/>
      <c r="G40" s="99"/>
      <c r="H40" s="1"/>
    </row>
    <row r="41" spans="1:12" x14ac:dyDescent="0.35">
      <c r="A41" s="17">
        <v>23</v>
      </c>
      <c r="B41" s="13" t="s">
        <v>133</v>
      </c>
      <c r="C41" s="13" t="s">
        <v>248</v>
      </c>
      <c r="D41" s="14" t="s">
        <v>14</v>
      </c>
      <c r="E41" s="16">
        <v>100</v>
      </c>
      <c r="F41" s="45"/>
      <c r="G41" s="99"/>
      <c r="H41" s="1"/>
    </row>
    <row r="42" spans="1:12" x14ac:dyDescent="0.35">
      <c r="A42" s="17"/>
      <c r="B42" s="13"/>
      <c r="C42" s="13"/>
      <c r="D42" s="14"/>
      <c r="E42" s="16"/>
      <c r="F42" s="45"/>
      <c r="G42" s="99"/>
      <c r="H42" s="1"/>
    </row>
    <row r="43" spans="1:12" ht="39" x14ac:dyDescent="0.35">
      <c r="A43" s="17">
        <v>24</v>
      </c>
      <c r="B43" s="13" t="s">
        <v>49</v>
      </c>
      <c r="C43" s="13" t="s">
        <v>142</v>
      </c>
      <c r="D43" s="14" t="s">
        <v>14</v>
      </c>
      <c r="E43" s="16">
        <v>200</v>
      </c>
      <c r="F43" s="45"/>
      <c r="G43" s="99">
        <f t="shared" ref="G43" si="7">E43*F43</f>
        <v>0</v>
      </c>
      <c r="H43" s="1"/>
    </row>
    <row r="44" spans="1:12" ht="15" thickBot="1" x14ac:dyDescent="0.4">
      <c r="A44" s="69"/>
      <c r="B44" s="60"/>
      <c r="C44" s="60"/>
      <c r="D44" s="70"/>
      <c r="E44" s="71"/>
      <c r="F44" s="61"/>
      <c r="G44" s="101"/>
      <c r="H44" s="1"/>
    </row>
    <row r="45" spans="1:12" s="59" customFormat="1" ht="24.65" customHeight="1" thickBot="1" x14ac:dyDescent="0.4">
      <c r="A45" s="300" t="s">
        <v>186</v>
      </c>
      <c r="B45" s="301"/>
      <c r="C45" s="301"/>
      <c r="D45" s="191"/>
      <c r="E45" s="191"/>
      <c r="F45" s="192"/>
      <c r="G45" s="193">
        <f>SUM(G5:G44)</f>
        <v>0</v>
      </c>
      <c r="H45" s="58"/>
    </row>
    <row r="398" spans="6:7" s="213" customFormat="1" x14ac:dyDescent="0.35">
      <c r="F398" s="214"/>
      <c r="G398" s="222"/>
    </row>
    <row r="399" spans="6:7" s="213" customFormat="1" x14ac:dyDescent="0.35">
      <c r="F399" s="214"/>
      <c r="G399" s="222"/>
    </row>
    <row r="400" spans="6:7" s="213" customFormat="1" x14ac:dyDescent="0.35">
      <c r="F400" s="214"/>
      <c r="G400" s="222"/>
    </row>
    <row r="401" spans="6:7" s="213" customFormat="1" x14ac:dyDescent="0.35">
      <c r="F401" s="214"/>
      <c r="G401" s="222"/>
    </row>
    <row r="402" spans="6:7" s="213" customFormat="1" x14ac:dyDescent="0.35">
      <c r="F402" s="214"/>
      <c r="G402" s="222"/>
    </row>
    <row r="403" spans="6:7" s="213" customFormat="1" x14ac:dyDescent="0.35">
      <c r="F403" s="214"/>
      <c r="G403" s="222"/>
    </row>
    <row r="404" spans="6:7" s="213" customFormat="1" x14ac:dyDescent="0.35">
      <c r="F404" s="214"/>
      <c r="G404" s="222"/>
    </row>
    <row r="405" spans="6:7" s="213" customFormat="1" x14ac:dyDescent="0.35">
      <c r="F405" s="214"/>
      <c r="G405" s="222"/>
    </row>
    <row r="406" spans="6:7" s="213" customFormat="1" x14ac:dyDescent="0.35">
      <c r="F406" s="214"/>
      <c r="G406" s="222"/>
    </row>
    <row r="407" spans="6:7" s="213" customFormat="1" x14ac:dyDescent="0.35">
      <c r="F407" s="214"/>
      <c r="G407" s="222"/>
    </row>
    <row r="408" spans="6:7" s="213" customFormat="1" x14ac:dyDescent="0.35">
      <c r="F408" s="214"/>
      <c r="G408" s="222"/>
    </row>
    <row r="409" spans="6:7" s="213" customFormat="1" x14ac:dyDescent="0.35">
      <c r="F409" s="214"/>
      <c r="G409" s="222"/>
    </row>
    <row r="410" spans="6:7" s="213" customFormat="1" x14ac:dyDescent="0.35">
      <c r="F410" s="214"/>
      <c r="G410" s="222"/>
    </row>
    <row r="411" spans="6:7" s="213" customFormat="1" x14ac:dyDescent="0.35">
      <c r="F411" s="214"/>
      <c r="G411" s="222"/>
    </row>
    <row r="412" spans="6:7" s="213" customFormat="1" x14ac:dyDescent="0.35">
      <c r="F412" s="214"/>
      <c r="G412" s="222"/>
    </row>
    <row r="413" spans="6:7" s="213" customFormat="1" x14ac:dyDescent="0.35">
      <c r="F413" s="214"/>
      <c r="G413" s="222"/>
    </row>
    <row r="414" spans="6:7" s="213" customFormat="1" x14ac:dyDescent="0.35">
      <c r="F414" s="214"/>
      <c r="G414" s="222"/>
    </row>
    <row r="415" spans="6:7" s="213" customFormat="1" x14ac:dyDescent="0.35">
      <c r="F415" s="214"/>
      <c r="G415" s="222"/>
    </row>
    <row r="416" spans="6:7" s="213" customFormat="1" x14ac:dyDescent="0.35">
      <c r="F416" s="214"/>
      <c r="G416" s="222"/>
    </row>
    <row r="417" spans="6:7" s="213" customFormat="1" x14ac:dyDescent="0.35">
      <c r="F417" s="214"/>
      <c r="G417" s="222"/>
    </row>
    <row r="418" spans="6:7" s="213" customFormat="1" x14ac:dyDescent="0.35">
      <c r="F418" s="214"/>
      <c r="G418" s="222"/>
    </row>
    <row r="419" spans="6:7" s="213" customFormat="1" x14ac:dyDescent="0.35">
      <c r="F419" s="214"/>
      <c r="G419" s="222"/>
    </row>
    <row r="420" spans="6:7" s="213" customFormat="1" x14ac:dyDescent="0.35">
      <c r="F420" s="214"/>
      <c r="G420" s="222"/>
    </row>
    <row r="421" spans="6:7" s="213" customFormat="1" x14ac:dyDescent="0.35">
      <c r="F421" s="214"/>
      <c r="G421" s="222"/>
    </row>
    <row r="422" spans="6:7" s="213" customFormat="1" x14ac:dyDescent="0.35">
      <c r="F422" s="214"/>
      <c r="G422" s="222"/>
    </row>
    <row r="423" spans="6:7" s="213" customFormat="1" x14ac:dyDescent="0.35">
      <c r="F423" s="214"/>
      <c r="G423" s="222"/>
    </row>
    <row r="424" spans="6:7" s="213" customFormat="1" x14ac:dyDescent="0.35">
      <c r="F424" s="214"/>
      <c r="G424" s="222"/>
    </row>
    <row r="425" spans="6:7" s="213" customFormat="1" x14ac:dyDescent="0.35">
      <c r="F425" s="214"/>
      <c r="G425" s="222"/>
    </row>
    <row r="426" spans="6:7" s="213" customFormat="1" x14ac:dyDescent="0.35">
      <c r="F426" s="214"/>
      <c r="G426" s="222"/>
    </row>
    <row r="427" spans="6:7" s="213" customFormat="1" x14ac:dyDescent="0.35">
      <c r="F427" s="214"/>
      <c r="G427" s="222"/>
    </row>
    <row r="428" spans="6:7" s="213" customFormat="1" x14ac:dyDescent="0.35">
      <c r="F428" s="214"/>
      <c r="G428" s="222"/>
    </row>
    <row r="429" spans="6:7" s="213" customFormat="1" x14ac:dyDescent="0.35">
      <c r="F429" s="214"/>
      <c r="G429" s="222"/>
    </row>
    <row r="430" spans="6:7" s="213" customFormat="1" x14ac:dyDescent="0.35">
      <c r="F430" s="214"/>
      <c r="G430" s="222"/>
    </row>
    <row r="431" spans="6:7" s="213" customFormat="1" x14ac:dyDescent="0.35">
      <c r="F431" s="214"/>
      <c r="G431" s="222"/>
    </row>
    <row r="432" spans="6:7" s="213" customFormat="1" x14ac:dyDescent="0.35">
      <c r="F432" s="214"/>
      <c r="G432" s="222"/>
    </row>
    <row r="433" spans="6:7" s="213" customFormat="1" x14ac:dyDescent="0.35">
      <c r="F433" s="214"/>
      <c r="G433" s="222"/>
    </row>
    <row r="434" spans="6:7" s="213" customFormat="1" x14ac:dyDescent="0.35">
      <c r="F434" s="214"/>
      <c r="G434" s="222"/>
    </row>
    <row r="435" spans="6:7" s="213" customFormat="1" x14ac:dyDescent="0.35">
      <c r="F435" s="214"/>
      <c r="G435" s="222"/>
    </row>
    <row r="436" spans="6:7" s="213" customFormat="1" x14ac:dyDescent="0.35">
      <c r="F436" s="214"/>
      <c r="G436" s="222"/>
    </row>
  </sheetData>
  <mergeCells count="4">
    <mergeCell ref="A45:C45"/>
    <mergeCell ref="A1:G1"/>
    <mergeCell ref="A4:G4"/>
    <mergeCell ref="A11:G11"/>
  </mergeCells>
  <pageMargins left="0.70866141732283472" right="0.70866141732283472" top="0.74803149606299213" bottom="0.74803149606299213" header="0.31496062992125984" footer="0.31496062992125984"/>
  <pageSetup paperSize="9" scale="75" fitToHeight="2" orientation="portrait" r:id="rId1"/>
  <headerFoot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42D60-E66D-46D4-B76F-128F585C815B}">
  <dimension ref="A1:H438"/>
  <sheetViews>
    <sheetView view="pageBreakPreview" zoomScaleNormal="100" zoomScaleSheetLayoutView="100" workbookViewId="0">
      <selection activeCell="C69" sqref="C69"/>
    </sheetView>
  </sheetViews>
  <sheetFormatPr defaultColWidth="8.81640625" defaultRowHeight="14.5" x14ac:dyDescent="0.35"/>
  <cols>
    <col min="1" max="1" width="8.26953125" style="130" customWidth="1"/>
    <col min="2" max="2" width="8.81640625" style="130"/>
    <col min="3" max="3" width="50.7265625" style="130" customWidth="1"/>
    <col min="4" max="5" width="8.81640625" style="130"/>
    <col min="6" max="6" width="10.7265625" style="134" bestFit="1" customWidth="1"/>
    <col min="7" max="7" width="18.1796875" style="135" customWidth="1"/>
    <col min="8" max="8" width="44.453125" style="130" customWidth="1"/>
    <col min="9" max="16384" width="8.81640625" style="130"/>
  </cols>
  <sheetData>
    <row r="1" spans="1:8" x14ac:dyDescent="0.35">
      <c r="A1" s="305" t="s">
        <v>191</v>
      </c>
      <c r="B1" s="306"/>
      <c r="C1" s="306"/>
      <c r="D1" s="306"/>
      <c r="E1" s="306"/>
      <c r="F1" s="306"/>
      <c r="G1" s="307"/>
    </row>
    <row r="2" spans="1:8" x14ac:dyDescent="0.35">
      <c r="A2" s="10" t="s">
        <v>0</v>
      </c>
      <c r="B2" s="12" t="s">
        <v>1</v>
      </c>
      <c r="C2" s="12" t="s">
        <v>2</v>
      </c>
      <c r="D2" s="12" t="s">
        <v>3</v>
      </c>
      <c r="E2" s="12" t="s">
        <v>4</v>
      </c>
      <c r="F2" s="41" t="s">
        <v>5</v>
      </c>
      <c r="G2" s="42" t="s">
        <v>6</v>
      </c>
      <c r="H2" s="1"/>
    </row>
    <row r="3" spans="1:8" x14ac:dyDescent="0.35">
      <c r="A3" s="308" t="s">
        <v>146</v>
      </c>
      <c r="B3" s="309"/>
      <c r="C3" s="309"/>
      <c r="D3" s="309"/>
      <c r="E3" s="309"/>
      <c r="F3" s="309"/>
      <c r="G3" s="310"/>
      <c r="H3" s="1"/>
    </row>
    <row r="4" spans="1:8" ht="26" x14ac:dyDescent="0.35">
      <c r="A4" s="131"/>
      <c r="B4" s="12" t="s">
        <v>22</v>
      </c>
      <c r="C4" s="15" t="s">
        <v>435</v>
      </c>
      <c r="D4" s="14"/>
      <c r="E4" s="14"/>
      <c r="F4" s="45"/>
      <c r="G4" s="99"/>
      <c r="H4" s="1"/>
    </row>
    <row r="5" spans="1:8" x14ac:dyDescent="0.35">
      <c r="A5" s="131">
        <v>1</v>
      </c>
      <c r="B5" s="14" t="s">
        <v>23</v>
      </c>
      <c r="C5" s="13" t="s">
        <v>24</v>
      </c>
      <c r="D5" s="14" t="s">
        <v>14</v>
      </c>
      <c r="E5" s="14">
        <v>200</v>
      </c>
      <c r="F5" s="45"/>
      <c r="G5" s="99">
        <f t="shared" ref="G5" si="0">E5*F5</f>
        <v>0</v>
      </c>
      <c r="H5" s="1"/>
    </row>
    <row r="6" spans="1:8" ht="26" x14ac:dyDescent="0.35">
      <c r="A6" s="131"/>
      <c r="B6" s="12" t="s">
        <v>22</v>
      </c>
      <c r="C6" s="15" t="s">
        <v>434</v>
      </c>
      <c r="D6" s="14"/>
      <c r="E6" s="14"/>
      <c r="F6" s="45"/>
      <c r="G6" s="99"/>
      <c r="H6" s="1"/>
    </row>
    <row r="7" spans="1:8" x14ac:dyDescent="0.35">
      <c r="A7" s="131">
        <v>2</v>
      </c>
      <c r="B7" s="14" t="s">
        <v>23</v>
      </c>
      <c r="C7" s="13" t="s">
        <v>24</v>
      </c>
      <c r="D7" s="14" t="s">
        <v>14</v>
      </c>
      <c r="E7" s="14">
        <v>100</v>
      </c>
      <c r="F7" s="45"/>
      <c r="G7" s="99">
        <f t="shared" ref="G7" si="1">E7*F7</f>
        <v>0</v>
      </c>
      <c r="H7" s="1"/>
    </row>
    <row r="8" spans="1:8" x14ac:dyDescent="0.35">
      <c r="A8" s="131"/>
      <c r="B8" s="12"/>
      <c r="C8" s="15"/>
      <c r="D8" s="14"/>
      <c r="E8" s="14"/>
      <c r="F8" s="45"/>
      <c r="G8" s="99"/>
      <c r="H8" s="1"/>
    </row>
    <row r="9" spans="1:8" ht="65" x14ac:dyDescent="0.35">
      <c r="A9" s="131"/>
      <c r="B9" s="12" t="s">
        <v>436</v>
      </c>
      <c r="C9" s="15" t="s">
        <v>147</v>
      </c>
      <c r="D9" s="14"/>
      <c r="E9" s="14"/>
      <c r="F9" s="45"/>
      <c r="G9" s="99"/>
      <c r="H9" s="1"/>
    </row>
    <row r="10" spans="1:8" ht="25.5" customHeight="1" x14ac:dyDescent="0.35">
      <c r="A10" s="131">
        <v>3</v>
      </c>
      <c r="B10" s="14"/>
      <c r="C10" s="13" t="s">
        <v>149</v>
      </c>
      <c r="D10" s="14" t="s">
        <v>14</v>
      </c>
      <c r="E10" s="14">
        <v>1800</v>
      </c>
      <c r="F10" s="45"/>
      <c r="G10" s="99">
        <f>E10*F10</f>
        <v>0</v>
      </c>
      <c r="H10" s="311"/>
    </row>
    <row r="11" spans="1:8" x14ac:dyDescent="0.35">
      <c r="A11" s="131">
        <v>4</v>
      </c>
      <c r="B11" s="14"/>
      <c r="C11" s="13" t="s">
        <v>150</v>
      </c>
      <c r="D11" s="14" t="s">
        <v>14</v>
      </c>
      <c r="E11" s="14">
        <v>200</v>
      </c>
      <c r="F11" s="45"/>
      <c r="G11" s="99">
        <f>E11*F11</f>
        <v>0</v>
      </c>
      <c r="H11" s="311"/>
    </row>
    <row r="12" spans="1:8" ht="65" x14ac:dyDescent="0.35">
      <c r="A12" s="131"/>
      <c r="B12" s="12" t="s">
        <v>436</v>
      </c>
      <c r="C12" s="15" t="s">
        <v>148</v>
      </c>
      <c r="D12" s="14"/>
      <c r="E12" s="14"/>
      <c r="F12" s="45"/>
      <c r="G12" s="99"/>
      <c r="H12" s="1"/>
    </row>
    <row r="13" spans="1:8" ht="25.5" customHeight="1" x14ac:dyDescent="0.35">
      <c r="A13" s="131">
        <v>5</v>
      </c>
      <c r="B13" s="13"/>
      <c r="C13" s="13" t="s">
        <v>149</v>
      </c>
      <c r="D13" s="14" t="s">
        <v>14</v>
      </c>
      <c r="E13" s="14"/>
      <c r="F13" s="45"/>
      <c r="G13" s="99" t="s">
        <v>135</v>
      </c>
      <c r="H13" s="311"/>
    </row>
    <row r="14" spans="1:8" x14ac:dyDescent="0.35">
      <c r="A14" s="131">
        <v>6</v>
      </c>
      <c r="B14" s="13"/>
      <c r="C14" s="13" t="s">
        <v>150</v>
      </c>
      <c r="D14" s="14" t="s">
        <v>14</v>
      </c>
      <c r="E14" s="14"/>
      <c r="F14" s="45"/>
      <c r="G14" s="99" t="s">
        <v>135</v>
      </c>
      <c r="H14" s="311"/>
    </row>
    <row r="15" spans="1:8" ht="26" x14ac:dyDescent="0.35">
      <c r="A15" s="131">
        <v>7</v>
      </c>
      <c r="B15" s="13" t="s">
        <v>437</v>
      </c>
      <c r="C15" s="13" t="s">
        <v>131</v>
      </c>
      <c r="D15" s="14" t="s">
        <v>132</v>
      </c>
      <c r="E15" s="14"/>
      <c r="F15" s="45"/>
      <c r="G15" s="99" t="s">
        <v>135</v>
      </c>
      <c r="H15" s="1"/>
    </row>
    <row r="16" spans="1:8" x14ac:dyDescent="0.35">
      <c r="A16" s="131">
        <v>8</v>
      </c>
      <c r="B16" s="13" t="s">
        <v>133</v>
      </c>
      <c r="C16" s="13" t="s">
        <v>134</v>
      </c>
      <c r="D16" s="14" t="s">
        <v>14</v>
      </c>
      <c r="E16" s="14"/>
      <c r="F16" s="45"/>
      <c r="G16" s="99" t="s">
        <v>135</v>
      </c>
      <c r="H16" s="1"/>
    </row>
    <row r="17" spans="1:8" x14ac:dyDescent="0.35">
      <c r="A17" s="131"/>
      <c r="B17" s="14"/>
      <c r="C17" s="13"/>
      <c r="D17" s="14"/>
      <c r="E17" s="14"/>
      <c r="F17" s="45"/>
      <c r="G17" s="99"/>
      <c r="H17" s="1"/>
    </row>
    <row r="18" spans="1:8" x14ac:dyDescent="0.35">
      <c r="A18" s="132"/>
      <c r="B18" s="70"/>
      <c r="C18" s="66" t="s">
        <v>151</v>
      </c>
      <c r="D18" s="70"/>
      <c r="E18" s="70"/>
      <c r="F18" s="61"/>
      <c r="G18" s="101"/>
      <c r="H18" s="1"/>
    </row>
    <row r="19" spans="1:8" x14ac:dyDescent="0.35">
      <c r="A19" s="132">
        <v>9</v>
      </c>
      <c r="B19" s="70"/>
      <c r="C19" s="60" t="s">
        <v>249</v>
      </c>
      <c r="D19" s="14" t="s">
        <v>28</v>
      </c>
      <c r="E19" s="70">
        <v>110</v>
      </c>
      <c r="F19" s="61"/>
      <c r="G19" s="99">
        <f t="shared" ref="G19:G28" si="2">E19*F19</f>
        <v>0</v>
      </c>
      <c r="H19" s="1"/>
    </row>
    <row r="20" spans="1:8" x14ac:dyDescent="0.35">
      <c r="A20" s="132"/>
      <c r="B20" s="70" t="s">
        <v>438</v>
      </c>
      <c r="C20" s="60" t="s">
        <v>439</v>
      </c>
      <c r="D20" s="14"/>
      <c r="E20" s="70"/>
      <c r="F20" s="61"/>
      <c r="G20" s="99"/>
      <c r="H20" s="1"/>
    </row>
    <row r="21" spans="1:8" ht="26" x14ac:dyDescent="0.35">
      <c r="A21" s="132">
        <v>10</v>
      </c>
      <c r="B21" s="70" t="s">
        <v>23</v>
      </c>
      <c r="C21" s="60" t="s">
        <v>289</v>
      </c>
      <c r="D21" s="14" t="s">
        <v>28</v>
      </c>
      <c r="E21" s="70">
        <v>110</v>
      </c>
      <c r="F21" s="61"/>
      <c r="G21" s="99">
        <f t="shared" si="2"/>
        <v>0</v>
      </c>
      <c r="H21" s="1"/>
    </row>
    <row r="22" spans="1:8" ht="26" x14ac:dyDescent="0.35">
      <c r="A22" s="132">
        <v>11</v>
      </c>
      <c r="B22" s="70" t="s">
        <v>440</v>
      </c>
      <c r="C22" s="60" t="s">
        <v>441</v>
      </c>
      <c r="D22" s="14" t="s">
        <v>28</v>
      </c>
      <c r="E22" s="70">
        <v>10</v>
      </c>
      <c r="F22" s="61"/>
      <c r="G22" s="99">
        <f t="shared" si="2"/>
        <v>0</v>
      </c>
      <c r="H22" s="1"/>
    </row>
    <row r="23" spans="1:8" ht="26" x14ac:dyDescent="0.35">
      <c r="A23" s="132">
        <v>12</v>
      </c>
      <c r="B23" s="70"/>
      <c r="C23" s="13" t="s">
        <v>250</v>
      </c>
      <c r="D23" s="14" t="s">
        <v>28</v>
      </c>
      <c r="E23" s="70">
        <v>110</v>
      </c>
      <c r="F23" s="61"/>
      <c r="G23" s="99">
        <f>E23*F23</f>
        <v>0</v>
      </c>
      <c r="H23" s="1"/>
    </row>
    <row r="24" spans="1:8" x14ac:dyDescent="0.35">
      <c r="A24" s="132"/>
      <c r="B24" s="13"/>
      <c r="C24" s="60"/>
      <c r="D24" s="70"/>
      <c r="E24" s="70"/>
      <c r="F24" s="61"/>
      <c r="G24" s="101"/>
      <c r="H24" s="1"/>
    </row>
    <row r="25" spans="1:8" x14ac:dyDescent="0.35">
      <c r="A25" s="312" t="s">
        <v>71</v>
      </c>
      <c r="B25" s="313"/>
      <c r="C25" s="313"/>
      <c r="D25" s="313"/>
      <c r="E25" s="313"/>
      <c r="F25" s="313"/>
      <c r="G25" s="314"/>
      <c r="H25" s="1"/>
    </row>
    <row r="26" spans="1:8" ht="39" x14ac:dyDescent="0.35">
      <c r="A26" s="131"/>
      <c r="B26" s="12" t="s">
        <v>443</v>
      </c>
      <c r="C26" s="15" t="s">
        <v>27</v>
      </c>
      <c r="D26" s="14"/>
      <c r="E26" s="14"/>
      <c r="F26" s="45"/>
      <c r="G26" s="99"/>
      <c r="H26" s="1"/>
    </row>
    <row r="27" spans="1:8" ht="26" x14ac:dyDescent="0.35">
      <c r="A27" s="132">
        <v>13</v>
      </c>
      <c r="B27" s="70"/>
      <c r="C27" s="60" t="s">
        <v>65</v>
      </c>
      <c r="D27" s="14" t="s">
        <v>28</v>
      </c>
      <c r="E27" s="70">
        <v>60</v>
      </c>
      <c r="F27" s="61"/>
      <c r="G27" s="99">
        <f t="shared" si="2"/>
        <v>0</v>
      </c>
      <c r="H27" s="1"/>
    </row>
    <row r="28" spans="1:8" ht="37.5" customHeight="1" x14ac:dyDescent="0.35">
      <c r="A28" s="131">
        <v>14</v>
      </c>
      <c r="B28" s="12"/>
      <c r="C28" s="13" t="s">
        <v>442</v>
      </c>
      <c r="D28" s="14" t="s">
        <v>28</v>
      </c>
      <c r="E28" s="14">
        <v>10</v>
      </c>
      <c r="F28" s="45"/>
      <c r="G28" s="99">
        <f t="shared" si="2"/>
        <v>0</v>
      </c>
      <c r="H28" s="1"/>
    </row>
    <row r="29" spans="1:8" x14ac:dyDescent="0.35">
      <c r="A29" s="131"/>
      <c r="B29" s="12"/>
      <c r="C29" s="13"/>
      <c r="D29" s="14"/>
      <c r="E29" s="14"/>
      <c r="F29" s="45"/>
      <c r="G29" s="99"/>
      <c r="H29" s="1"/>
    </row>
    <row r="30" spans="1:8" x14ac:dyDescent="0.35">
      <c r="A30" s="131"/>
      <c r="B30" s="13"/>
      <c r="C30" s="11" t="s">
        <v>29</v>
      </c>
      <c r="D30" s="14"/>
      <c r="E30" s="14"/>
      <c r="F30" s="45"/>
      <c r="G30" s="99">
        <f t="shared" ref="G30:G31" si="3">E30*F30</f>
        <v>0</v>
      </c>
      <c r="H30" s="1"/>
    </row>
    <row r="31" spans="1:8" x14ac:dyDescent="0.35">
      <c r="A31" s="131">
        <v>15</v>
      </c>
      <c r="B31" s="14"/>
      <c r="C31" s="13" t="s">
        <v>30</v>
      </c>
      <c r="D31" s="14" t="s">
        <v>13</v>
      </c>
      <c r="E31" s="14">
        <v>10</v>
      </c>
      <c r="F31" s="45"/>
      <c r="G31" s="99">
        <f t="shared" si="3"/>
        <v>0</v>
      </c>
      <c r="H31" s="1"/>
    </row>
    <row r="32" spans="1:8" x14ac:dyDescent="0.35">
      <c r="A32" s="132"/>
      <c r="B32" s="70"/>
      <c r="C32" s="60"/>
      <c r="D32" s="70"/>
      <c r="E32" s="70"/>
      <c r="F32" s="61"/>
      <c r="G32" s="101"/>
      <c r="H32" s="1"/>
    </row>
    <row r="33" spans="1:8" x14ac:dyDescent="0.35">
      <c r="A33" s="308" t="s">
        <v>72</v>
      </c>
      <c r="B33" s="309"/>
      <c r="C33" s="309"/>
      <c r="D33" s="309"/>
      <c r="E33" s="309"/>
      <c r="F33" s="309"/>
      <c r="G33" s="310"/>
      <c r="H33" s="1"/>
    </row>
    <row r="34" spans="1:8" ht="26" x14ac:dyDescent="0.35">
      <c r="A34" s="132"/>
      <c r="B34" s="93" t="s">
        <v>17</v>
      </c>
      <c r="C34" s="66" t="s">
        <v>75</v>
      </c>
      <c r="D34" s="70"/>
      <c r="E34" s="70"/>
      <c r="F34" s="61"/>
      <c r="G34" s="101"/>
      <c r="H34" s="1"/>
    </row>
    <row r="35" spans="1:8" x14ac:dyDescent="0.35">
      <c r="A35" s="132">
        <v>16</v>
      </c>
      <c r="B35" s="93"/>
      <c r="C35" s="60" t="s">
        <v>74</v>
      </c>
      <c r="D35" s="70" t="s">
        <v>39</v>
      </c>
      <c r="E35" s="70">
        <v>110</v>
      </c>
      <c r="F35" s="61"/>
      <c r="G35" s="99">
        <f t="shared" ref="G35:G36" si="4">E35*F35</f>
        <v>0</v>
      </c>
      <c r="H35" s="1"/>
    </row>
    <row r="36" spans="1:8" x14ac:dyDescent="0.35">
      <c r="A36" s="132">
        <v>17</v>
      </c>
      <c r="B36" s="93"/>
      <c r="C36" s="60" t="s">
        <v>115</v>
      </c>
      <c r="D36" s="70" t="s">
        <v>39</v>
      </c>
      <c r="E36" s="70">
        <v>40</v>
      </c>
      <c r="F36" s="61"/>
      <c r="G36" s="99">
        <f t="shared" si="4"/>
        <v>0</v>
      </c>
      <c r="H36" s="1"/>
    </row>
    <row r="37" spans="1:8" x14ac:dyDescent="0.35">
      <c r="A37" s="132"/>
      <c r="B37" s="70"/>
      <c r="C37" s="60"/>
      <c r="D37" s="70"/>
      <c r="E37" s="70"/>
      <c r="F37" s="61"/>
      <c r="G37" s="101"/>
      <c r="H37" s="1"/>
    </row>
    <row r="38" spans="1:8" x14ac:dyDescent="0.35">
      <c r="A38" s="132"/>
      <c r="B38" s="93" t="s">
        <v>56</v>
      </c>
      <c r="C38" s="66" t="s">
        <v>73</v>
      </c>
      <c r="D38" s="70"/>
      <c r="E38" s="70"/>
      <c r="F38" s="61"/>
      <c r="G38" s="101"/>
      <c r="H38" s="1"/>
    </row>
    <row r="39" spans="1:8" x14ac:dyDescent="0.35">
      <c r="A39" s="132">
        <v>18</v>
      </c>
      <c r="B39" s="70"/>
      <c r="C39" s="60" t="s">
        <v>76</v>
      </c>
      <c r="D39" s="70" t="s">
        <v>77</v>
      </c>
      <c r="E39" s="70">
        <v>8</v>
      </c>
      <c r="F39" s="61"/>
      <c r="G39" s="99">
        <f t="shared" ref="G39" si="5">E39*F39</f>
        <v>0</v>
      </c>
      <c r="H39" s="1"/>
    </row>
    <row r="40" spans="1:8" ht="15" thickBot="1" x14ac:dyDescent="0.4">
      <c r="A40" s="132"/>
      <c r="B40" s="70"/>
      <c r="C40" s="60"/>
      <c r="D40" s="70"/>
      <c r="E40" s="70"/>
      <c r="F40" s="61"/>
      <c r="G40" s="101"/>
      <c r="H40" s="1"/>
    </row>
    <row r="41" spans="1:8" s="133" customFormat="1" ht="22.9" customHeight="1" thickBot="1" x14ac:dyDescent="0.4">
      <c r="A41" s="300" t="s">
        <v>188</v>
      </c>
      <c r="B41" s="301"/>
      <c r="C41" s="301"/>
      <c r="D41" s="191"/>
      <c r="E41" s="191"/>
      <c r="F41" s="192"/>
      <c r="G41" s="193">
        <f>SUM(G3:G39)</f>
        <v>0</v>
      </c>
      <c r="H41" s="58"/>
    </row>
    <row r="400" spans="6:7" s="221" customFormat="1" x14ac:dyDescent="0.35">
      <c r="F400" s="219"/>
      <c r="G400" s="220"/>
    </row>
    <row r="401" spans="6:7" s="221" customFormat="1" x14ac:dyDescent="0.35">
      <c r="F401" s="219"/>
      <c r="G401" s="220"/>
    </row>
    <row r="402" spans="6:7" s="221" customFormat="1" x14ac:dyDescent="0.35">
      <c r="F402" s="219"/>
      <c r="G402" s="220"/>
    </row>
    <row r="403" spans="6:7" s="221" customFormat="1" x14ac:dyDescent="0.35">
      <c r="F403" s="219"/>
      <c r="G403" s="220"/>
    </row>
    <row r="404" spans="6:7" s="221" customFormat="1" x14ac:dyDescent="0.35">
      <c r="F404" s="219"/>
      <c r="G404" s="220"/>
    </row>
    <row r="405" spans="6:7" s="221" customFormat="1" x14ac:dyDescent="0.35">
      <c r="F405" s="219"/>
      <c r="G405" s="220"/>
    </row>
    <row r="406" spans="6:7" s="221" customFormat="1" x14ac:dyDescent="0.35">
      <c r="F406" s="219"/>
      <c r="G406" s="220"/>
    </row>
    <row r="407" spans="6:7" s="221" customFormat="1" x14ac:dyDescent="0.35">
      <c r="F407" s="219"/>
      <c r="G407" s="220"/>
    </row>
    <row r="408" spans="6:7" s="221" customFormat="1" x14ac:dyDescent="0.35">
      <c r="F408" s="219"/>
      <c r="G408" s="220"/>
    </row>
    <row r="409" spans="6:7" s="221" customFormat="1" x14ac:dyDescent="0.35">
      <c r="F409" s="219"/>
      <c r="G409" s="220"/>
    </row>
    <row r="410" spans="6:7" s="221" customFormat="1" x14ac:dyDescent="0.35">
      <c r="F410" s="219"/>
      <c r="G410" s="220"/>
    </row>
    <row r="411" spans="6:7" s="221" customFormat="1" x14ac:dyDescent="0.35">
      <c r="F411" s="219"/>
      <c r="G411" s="220"/>
    </row>
    <row r="412" spans="6:7" s="221" customFormat="1" x14ac:dyDescent="0.35">
      <c r="F412" s="219"/>
      <c r="G412" s="220"/>
    </row>
    <row r="413" spans="6:7" s="221" customFormat="1" x14ac:dyDescent="0.35">
      <c r="F413" s="219"/>
      <c r="G413" s="220"/>
    </row>
    <row r="414" spans="6:7" s="221" customFormat="1" x14ac:dyDescent="0.35">
      <c r="F414" s="219"/>
      <c r="G414" s="220"/>
    </row>
    <row r="415" spans="6:7" s="221" customFormat="1" x14ac:dyDescent="0.35">
      <c r="F415" s="219"/>
      <c r="G415" s="220"/>
    </row>
    <row r="416" spans="6:7" s="221" customFormat="1" x14ac:dyDescent="0.35">
      <c r="F416" s="219"/>
      <c r="G416" s="220"/>
    </row>
    <row r="417" spans="6:7" s="221" customFormat="1" x14ac:dyDescent="0.35">
      <c r="F417" s="219"/>
      <c r="G417" s="220"/>
    </row>
    <row r="418" spans="6:7" s="221" customFormat="1" x14ac:dyDescent="0.35">
      <c r="F418" s="219"/>
      <c r="G418" s="220"/>
    </row>
    <row r="419" spans="6:7" s="221" customFormat="1" x14ac:dyDescent="0.35">
      <c r="F419" s="219"/>
      <c r="G419" s="220"/>
    </row>
    <row r="420" spans="6:7" s="221" customFormat="1" x14ac:dyDescent="0.35">
      <c r="F420" s="219"/>
      <c r="G420" s="220"/>
    </row>
    <row r="421" spans="6:7" s="221" customFormat="1" x14ac:dyDescent="0.35">
      <c r="F421" s="219"/>
      <c r="G421" s="220"/>
    </row>
    <row r="422" spans="6:7" s="221" customFormat="1" x14ac:dyDescent="0.35">
      <c r="F422" s="219"/>
      <c r="G422" s="220"/>
    </row>
    <row r="423" spans="6:7" s="221" customFormat="1" x14ac:dyDescent="0.35">
      <c r="F423" s="219"/>
      <c r="G423" s="220"/>
    </row>
    <row r="424" spans="6:7" s="221" customFormat="1" x14ac:dyDescent="0.35">
      <c r="F424" s="219"/>
      <c r="G424" s="220"/>
    </row>
    <row r="425" spans="6:7" s="221" customFormat="1" x14ac:dyDescent="0.35">
      <c r="F425" s="219"/>
      <c r="G425" s="220"/>
    </row>
    <row r="426" spans="6:7" s="221" customFormat="1" x14ac:dyDescent="0.35">
      <c r="F426" s="219"/>
      <c r="G426" s="220"/>
    </row>
    <row r="427" spans="6:7" s="221" customFormat="1" x14ac:dyDescent="0.35">
      <c r="F427" s="219"/>
      <c r="G427" s="220"/>
    </row>
    <row r="428" spans="6:7" s="221" customFormat="1" x14ac:dyDescent="0.35">
      <c r="F428" s="219"/>
      <c r="G428" s="220"/>
    </row>
    <row r="429" spans="6:7" s="221" customFormat="1" x14ac:dyDescent="0.35">
      <c r="F429" s="219"/>
      <c r="G429" s="220"/>
    </row>
    <row r="430" spans="6:7" s="221" customFormat="1" x14ac:dyDescent="0.35">
      <c r="F430" s="219"/>
      <c r="G430" s="220"/>
    </row>
    <row r="431" spans="6:7" s="221" customFormat="1" x14ac:dyDescent="0.35">
      <c r="F431" s="219"/>
      <c r="G431" s="220"/>
    </row>
    <row r="432" spans="6:7" s="221" customFormat="1" x14ac:dyDescent="0.35">
      <c r="F432" s="219"/>
      <c r="G432" s="220"/>
    </row>
    <row r="433" spans="6:7" s="221" customFormat="1" x14ac:dyDescent="0.35">
      <c r="F433" s="219"/>
      <c r="G433" s="220"/>
    </row>
    <row r="434" spans="6:7" s="221" customFormat="1" x14ac:dyDescent="0.35">
      <c r="F434" s="219"/>
      <c r="G434" s="220"/>
    </row>
    <row r="435" spans="6:7" s="221" customFormat="1" x14ac:dyDescent="0.35">
      <c r="F435" s="219"/>
      <c r="G435" s="220"/>
    </row>
    <row r="436" spans="6:7" s="221" customFormat="1" x14ac:dyDescent="0.35">
      <c r="F436" s="219"/>
      <c r="G436" s="220"/>
    </row>
    <row r="437" spans="6:7" s="221" customFormat="1" x14ac:dyDescent="0.35">
      <c r="F437" s="219"/>
      <c r="G437" s="220"/>
    </row>
    <row r="438" spans="6:7" s="221" customFormat="1" x14ac:dyDescent="0.35">
      <c r="F438" s="219"/>
      <c r="G438" s="220"/>
    </row>
  </sheetData>
  <mergeCells count="7">
    <mergeCell ref="A41:C41"/>
    <mergeCell ref="A1:G1"/>
    <mergeCell ref="A3:G3"/>
    <mergeCell ref="H10:H11"/>
    <mergeCell ref="H13:H14"/>
    <mergeCell ref="A25:G25"/>
    <mergeCell ref="A33:G33"/>
  </mergeCells>
  <pageMargins left="0.70866141732283472" right="0.70866141732283472" top="0.74803149606299213" bottom="0.74803149606299213" header="0.31496062992125984" footer="0.31496062992125984"/>
  <pageSetup paperSize="9" scale="76" orientation="portrait" r:id="rId1"/>
  <headerFooter>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03C69-5D51-4640-A644-A1B8557065B3}">
  <dimension ref="A1:H435"/>
  <sheetViews>
    <sheetView view="pageBreakPreview" zoomScaleNormal="100" zoomScaleSheetLayoutView="100" workbookViewId="0">
      <selection activeCell="F14" sqref="F14"/>
    </sheetView>
  </sheetViews>
  <sheetFormatPr defaultRowHeight="14.5" x14ac:dyDescent="0.35"/>
  <cols>
    <col min="1" max="1" width="8.26953125" customWidth="1"/>
    <col min="2" max="2" width="8.81640625" style="18"/>
    <col min="3" max="3" width="50.7265625" customWidth="1"/>
    <col min="4" max="4" width="8.81640625" style="119"/>
    <col min="6" max="6" width="10.7265625" style="47" bestFit="1" customWidth="1"/>
    <col min="7" max="7" width="18" style="47" customWidth="1"/>
  </cols>
  <sheetData>
    <row r="1" spans="1:8" x14ac:dyDescent="0.35">
      <c r="A1" s="315" t="s">
        <v>192</v>
      </c>
      <c r="B1" s="316"/>
      <c r="C1" s="316"/>
      <c r="D1" s="316"/>
      <c r="E1" s="316"/>
      <c r="F1" s="316"/>
      <c r="G1" s="317"/>
      <c r="H1" s="1"/>
    </row>
    <row r="2" spans="1:8" ht="15.75" customHeight="1" x14ac:dyDescent="0.35">
      <c r="A2" s="2" t="s">
        <v>0</v>
      </c>
      <c r="B2" s="19" t="s">
        <v>1</v>
      </c>
      <c r="C2" s="3" t="s">
        <v>2</v>
      </c>
      <c r="D2" s="4" t="s">
        <v>3</v>
      </c>
      <c r="E2" s="4" t="s">
        <v>4</v>
      </c>
      <c r="F2" s="54" t="s">
        <v>5</v>
      </c>
      <c r="G2" s="48" t="s">
        <v>6</v>
      </c>
      <c r="H2" s="1"/>
    </row>
    <row r="3" spans="1:8" x14ac:dyDescent="0.35">
      <c r="A3" s="318" t="s">
        <v>31</v>
      </c>
      <c r="B3" s="319"/>
      <c r="C3" s="319"/>
      <c r="D3" s="319"/>
      <c r="E3" s="319"/>
      <c r="F3" s="319"/>
      <c r="G3" s="320"/>
      <c r="H3" s="1"/>
    </row>
    <row r="4" spans="1:8" ht="28.9" customHeight="1" x14ac:dyDescent="0.35">
      <c r="A4" s="8"/>
      <c r="B4" s="21" t="s">
        <v>444</v>
      </c>
      <c r="C4" s="94" t="s">
        <v>154</v>
      </c>
      <c r="D4" s="6"/>
      <c r="E4" s="6"/>
      <c r="F4" s="49"/>
      <c r="G4" s="50"/>
      <c r="H4" s="1"/>
    </row>
    <row r="5" spans="1:8" ht="15.75" customHeight="1" x14ac:dyDescent="0.35">
      <c r="A5" s="8">
        <v>1</v>
      </c>
      <c r="B5" s="21"/>
      <c r="C5" s="5" t="s">
        <v>80</v>
      </c>
      <c r="D5" s="6" t="s">
        <v>14</v>
      </c>
      <c r="E5" s="6">
        <v>328</v>
      </c>
      <c r="F5" s="49"/>
      <c r="G5" s="51">
        <f>E5*F5</f>
        <v>0</v>
      </c>
      <c r="H5" s="1"/>
    </row>
    <row r="6" spans="1:8" ht="15.65" customHeight="1" x14ac:dyDescent="0.35">
      <c r="A6" s="8"/>
      <c r="B6" s="97" t="s">
        <v>117</v>
      </c>
      <c r="C6" s="3" t="s">
        <v>116</v>
      </c>
      <c r="D6" s="6"/>
      <c r="E6" s="6"/>
      <c r="F6" s="49"/>
      <c r="G6" s="51"/>
      <c r="H6" s="1"/>
    </row>
    <row r="7" spans="1:8" ht="15.75" customHeight="1" x14ac:dyDescent="0.35">
      <c r="A7" s="8">
        <v>2</v>
      </c>
      <c r="B7" s="21"/>
      <c r="C7" s="13" t="s">
        <v>24</v>
      </c>
      <c r="D7" s="6" t="s">
        <v>14</v>
      </c>
      <c r="E7" s="6">
        <v>120</v>
      </c>
      <c r="F7" s="45"/>
      <c r="G7" s="51">
        <f t="shared" ref="G7:G9" si="0">E7*F7</f>
        <v>0</v>
      </c>
      <c r="H7" s="1"/>
    </row>
    <row r="8" spans="1:8" ht="15.75" customHeight="1" x14ac:dyDescent="0.35">
      <c r="A8" s="8">
        <v>3</v>
      </c>
      <c r="B8" s="21"/>
      <c r="C8" s="13" t="s">
        <v>25</v>
      </c>
      <c r="D8" s="6" t="s">
        <v>14</v>
      </c>
      <c r="E8" s="6">
        <v>25</v>
      </c>
      <c r="F8" s="45"/>
      <c r="G8" s="51">
        <f t="shared" si="0"/>
        <v>0</v>
      </c>
      <c r="H8" s="1"/>
    </row>
    <row r="9" spans="1:8" ht="15.75" customHeight="1" x14ac:dyDescent="0.35">
      <c r="A9" s="8">
        <v>4</v>
      </c>
      <c r="B9" s="21"/>
      <c r="C9" s="13" t="s">
        <v>26</v>
      </c>
      <c r="D9" s="6" t="s">
        <v>14</v>
      </c>
      <c r="E9" s="6">
        <v>60</v>
      </c>
      <c r="F9" s="45"/>
      <c r="G9" s="51">
        <f t="shared" si="0"/>
        <v>0</v>
      </c>
      <c r="H9" s="1"/>
    </row>
    <row r="10" spans="1:8" ht="25.9" customHeight="1" x14ac:dyDescent="0.35">
      <c r="A10" s="8"/>
      <c r="B10" s="21" t="s">
        <v>45</v>
      </c>
      <c r="C10" s="94" t="s">
        <v>83</v>
      </c>
      <c r="D10" s="6"/>
      <c r="E10" s="6"/>
      <c r="F10" s="49"/>
      <c r="G10" s="51"/>
      <c r="H10" s="1"/>
    </row>
    <row r="11" spans="1:8" ht="30.65" customHeight="1" x14ac:dyDescent="0.35">
      <c r="A11" s="8">
        <v>5</v>
      </c>
      <c r="B11" s="21"/>
      <c r="C11" s="5" t="s">
        <v>156</v>
      </c>
      <c r="D11" s="6" t="s">
        <v>34</v>
      </c>
      <c r="E11" s="6">
        <v>135</v>
      </c>
      <c r="F11" s="49"/>
      <c r="G11" s="51">
        <f>E11*F11</f>
        <v>0</v>
      </c>
      <c r="H11" s="1"/>
    </row>
    <row r="12" spans="1:8" ht="15.65" customHeight="1" x14ac:dyDescent="0.35">
      <c r="A12" s="8"/>
      <c r="B12" s="21"/>
      <c r="C12" s="3" t="s">
        <v>84</v>
      </c>
      <c r="D12" s="6"/>
      <c r="E12" s="6"/>
      <c r="F12" s="49"/>
      <c r="G12" s="51"/>
      <c r="H12" s="1"/>
    </row>
    <row r="13" spans="1:8" ht="17.5" customHeight="1" x14ac:dyDescent="0.35">
      <c r="A13" s="8">
        <v>6</v>
      </c>
      <c r="B13" s="21"/>
      <c r="C13" s="95" t="s">
        <v>143</v>
      </c>
      <c r="D13" s="6" t="s">
        <v>34</v>
      </c>
      <c r="E13" s="6">
        <v>265</v>
      </c>
      <c r="F13" s="49"/>
      <c r="G13" s="51">
        <f>E13*F13</f>
        <v>0</v>
      </c>
      <c r="H13" s="1"/>
    </row>
    <row r="14" spans="1:8" ht="54" customHeight="1" x14ac:dyDescent="0.35">
      <c r="A14" s="17">
        <v>7</v>
      </c>
      <c r="B14" s="13" t="s">
        <v>117</v>
      </c>
      <c r="C14" s="13" t="s">
        <v>153</v>
      </c>
      <c r="D14" s="14" t="s">
        <v>132</v>
      </c>
      <c r="E14" s="16">
        <v>1</v>
      </c>
      <c r="F14" s="45"/>
      <c r="G14" s="118">
        <v>200000</v>
      </c>
      <c r="H14" s="1"/>
    </row>
    <row r="15" spans="1:8" ht="15.65" customHeight="1" x14ac:dyDescent="0.35">
      <c r="A15" s="8"/>
      <c r="B15" s="21"/>
      <c r="C15" s="3" t="s">
        <v>81</v>
      </c>
      <c r="D15" s="6"/>
      <c r="E15" s="6"/>
      <c r="F15" s="49"/>
      <c r="G15" s="51"/>
      <c r="H15" s="1"/>
    </row>
    <row r="16" spans="1:8" ht="48" customHeight="1" x14ac:dyDescent="0.35">
      <c r="A16" s="8">
        <v>8</v>
      </c>
      <c r="B16" s="21"/>
      <c r="C16" s="95" t="s">
        <v>82</v>
      </c>
      <c r="D16" s="6" t="s">
        <v>14</v>
      </c>
      <c r="E16" s="6">
        <v>197</v>
      </c>
      <c r="F16" s="49"/>
      <c r="G16" s="51">
        <f>E16*F16</f>
        <v>0</v>
      </c>
      <c r="H16" s="1"/>
    </row>
    <row r="17" spans="1:8" ht="15.75" customHeight="1" x14ac:dyDescent="0.35">
      <c r="A17" s="8"/>
      <c r="B17" s="19"/>
      <c r="C17" s="3" t="s">
        <v>79</v>
      </c>
      <c r="D17" s="6"/>
      <c r="E17" s="6"/>
      <c r="F17" s="49"/>
      <c r="G17" s="51"/>
      <c r="H17" s="1"/>
    </row>
    <row r="18" spans="1:8" ht="33" customHeight="1" x14ac:dyDescent="0.35">
      <c r="A18" s="8">
        <v>9</v>
      </c>
      <c r="B18" s="19"/>
      <c r="C18" s="60" t="s">
        <v>155</v>
      </c>
      <c r="D18" s="14" t="s">
        <v>28</v>
      </c>
      <c r="E18" s="71">
        <v>251</v>
      </c>
      <c r="F18" s="61"/>
      <c r="G18" s="46">
        <f t="shared" ref="G18" si="1">E18*F18</f>
        <v>0</v>
      </c>
      <c r="H18" s="1"/>
    </row>
    <row r="19" spans="1:8" ht="15.75" customHeight="1" x14ac:dyDescent="0.35">
      <c r="A19" s="8"/>
      <c r="B19" s="19"/>
      <c r="C19" s="5"/>
      <c r="D19" s="6"/>
      <c r="E19" s="6"/>
      <c r="F19" s="49"/>
      <c r="G19" s="51"/>
      <c r="H19" s="1"/>
    </row>
    <row r="20" spans="1:8" x14ac:dyDescent="0.35">
      <c r="A20" s="318" t="s">
        <v>32</v>
      </c>
      <c r="B20" s="319"/>
      <c r="C20" s="319"/>
      <c r="D20" s="319"/>
      <c r="E20" s="319"/>
      <c r="F20" s="319"/>
      <c r="G20" s="320"/>
      <c r="H20" s="1"/>
    </row>
    <row r="21" spans="1:8" ht="15.75" customHeight="1" x14ac:dyDescent="0.35">
      <c r="A21" s="2"/>
      <c r="B21" s="19"/>
      <c r="C21" s="3" t="s">
        <v>92</v>
      </c>
      <c r="D21" s="4"/>
      <c r="E21" s="4"/>
      <c r="F21" s="49"/>
      <c r="G21" s="48"/>
      <c r="H21" s="1"/>
    </row>
    <row r="22" spans="1:8" x14ac:dyDescent="0.35">
      <c r="A22" s="2"/>
      <c r="B22" s="19" t="s">
        <v>17</v>
      </c>
      <c r="C22" s="3" t="s">
        <v>33</v>
      </c>
      <c r="D22" s="4"/>
      <c r="E22" s="4"/>
      <c r="F22" s="49"/>
      <c r="G22" s="48"/>
      <c r="H22" s="1"/>
    </row>
    <row r="23" spans="1:8" ht="15.75" customHeight="1" x14ac:dyDescent="0.35">
      <c r="A23" s="8">
        <v>10</v>
      </c>
      <c r="B23" s="21"/>
      <c r="C23" s="5" t="s">
        <v>96</v>
      </c>
      <c r="D23" s="6" t="s">
        <v>34</v>
      </c>
      <c r="E23" s="6">
        <v>10</v>
      </c>
      <c r="F23" s="49"/>
      <c r="G23" s="51">
        <f>E23*F23</f>
        <v>0</v>
      </c>
      <c r="H23" s="1"/>
    </row>
    <row r="24" spans="1:8" ht="15.75" customHeight="1" x14ac:dyDescent="0.35">
      <c r="A24" s="8">
        <v>11</v>
      </c>
      <c r="B24" s="21"/>
      <c r="C24" s="7" t="s">
        <v>95</v>
      </c>
      <c r="D24" s="6" t="s">
        <v>35</v>
      </c>
      <c r="E24" s="79">
        <v>75</v>
      </c>
      <c r="F24" s="49"/>
      <c r="G24" s="51">
        <f t="shared" ref="G24" si="2">E24*F24</f>
        <v>0</v>
      </c>
      <c r="H24" s="1"/>
    </row>
    <row r="25" spans="1:8" x14ac:dyDescent="0.35">
      <c r="A25" s="2"/>
      <c r="B25" s="21" t="s">
        <v>17</v>
      </c>
      <c r="C25" s="20" t="s">
        <v>36</v>
      </c>
      <c r="D25" s="6"/>
      <c r="E25" s="80"/>
      <c r="F25" s="49"/>
      <c r="G25" s="51"/>
      <c r="H25" s="1"/>
    </row>
    <row r="26" spans="1:8" ht="15.65" customHeight="1" x14ac:dyDescent="0.35">
      <c r="A26" s="8">
        <v>12</v>
      </c>
      <c r="B26" s="21"/>
      <c r="C26" s="7" t="s">
        <v>98</v>
      </c>
      <c r="D26" s="6" t="s">
        <v>35</v>
      </c>
      <c r="E26" s="22">
        <v>103</v>
      </c>
      <c r="F26" s="49"/>
      <c r="G26" s="51">
        <f t="shared" ref="G26:G31" si="3">E26*F26</f>
        <v>0</v>
      </c>
      <c r="H26" s="1"/>
    </row>
    <row r="27" spans="1:8" ht="15.65" customHeight="1" x14ac:dyDescent="0.35">
      <c r="A27" s="81">
        <v>13</v>
      </c>
      <c r="B27" s="21"/>
      <c r="C27" s="7" t="s">
        <v>108</v>
      </c>
      <c r="D27" s="6" t="s">
        <v>35</v>
      </c>
      <c r="E27" s="22">
        <v>5</v>
      </c>
      <c r="F27" s="49"/>
      <c r="G27" s="51">
        <f t="shared" ref="G27" si="4">E27*F27</f>
        <v>0</v>
      </c>
      <c r="H27" s="1"/>
    </row>
    <row r="28" spans="1:8" ht="28.9" customHeight="1" x14ac:dyDescent="0.35">
      <c r="A28" s="81">
        <v>14</v>
      </c>
      <c r="B28" s="21"/>
      <c r="C28" s="7" t="s">
        <v>107</v>
      </c>
      <c r="D28" s="6" t="s">
        <v>39</v>
      </c>
      <c r="E28" s="22">
        <v>7</v>
      </c>
      <c r="F28" s="49"/>
      <c r="G28" s="51">
        <f t="shared" si="3"/>
        <v>0</v>
      </c>
      <c r="H28" s="1"/>
    </row>
    <row r="29" spans="1:8" ht="30.65" customHeight="1" x14ac:dyDescent="0.35">
      <c r="A29" s="81">
        <v>15</v>
      </c>
      <c r="B29" s="21"/>
      <c r="C29" s="96" t="s">
        <v>109</v>
      </c>
      <c r="D29" s="6" t="s">
        <v>77</v>
      </c>
      <c r="E29" s="22">
        <v>4</v>
      </c>
      <c r="F29" s="49"/>
      <c r="G29" s="51">
        <f t="shared" si="3"/>
        <v>0</v>
      </c>
      <c r="H29" s="1"/>
    </row>
    <row r="30" spans="1:8" ht="15.65" customHeight="1" x14ac:dyDescent="0.35">
      <c r="A30" s="81"/>
      <c r="B30" s="21"/>
      <c r="C30" s="20" t="s">
        <v>99</v>
      </c>
      <c r="D30" s="6"/>
      <c r="E30" s="22"/>
      <c r="F30" s="49"/>
      <c r="G30" s="51"/>
      <c r="H30" s="1"/>
    </row>
    <row r="31" spans="1:8" ht="28.15" customHeight="1" x14ac:dyDescent="0.35">
      <c r="A31" s="81">
        <v>16</v>
      </c>
      <c r="B31" s="21"/>
      <c r="C31" s="96" t="s">
        <v>110</v>
      </c>
      <c r="D31" s="6" t="s">
        <v>39</v>
      </c>
      <c r="E31" s="22">
        <v>7</v>
      </c>
      <c r="F31" s="49"/>
      <c r="G31" s="51">
        <f t="shared" si="3"/>
        <v>0</v>
      </c>
      <c r="H31" s="1"/>
    </row>
    <row r="32" spans="1:8" ht="19.149999999999999" customHeight="1" x14ac:dyDescent="0.35">
      <c r="A32" s="8"/>
      <c r="B32" s="21" t="s">
        <v>87</v>
      </c>
      <c r="C32" s="20" t="s">
        <v>94</v>
      </c>
      <c r="D32" s="6"/>
      <c r="E32" s="14"/>
      <c r="F32" s="49"/>
      <c r="G32" s="51"/>
      <c r="H32" s="1"/>
    </row>
    <row r="33" spans="1:8" ht="13.9" customHeight="1" x14ac:dyDescent="0.35">
      <c r="A33" s="8"/>
      <c r="B33" s="21" t="s">
        <v>7</v>
      </c>
      <c r="C33" s="20" t="s">
        <v>88</v>
      </c>
      <c r="D33" s="6"/>
      <c r="E33" s="14"/>
      <c r="F33" s="49"/>
      <c r="G33" s="51"/>
      <c r="H33" s="1"/>
    </row>
    <row r="34" spans="1:8" ht="16.899999999999999" customHeight="1" x14ac:dyDescent="0.35">
      <c r="A34" s="8">
        <v>17</v>
      </c>
      <c r="B34" s="21"/>
      <c r="C34" s="7" t="s">
        <v>89</v>
      </c>
      <c r="D34" s="6" t="s">
        <v>90</v>
      </c>
      <c r="E34" s="14">
        <v>2</v>
      </c>
      <c r="F34" s="49"/>
      <c r="G34" s="51">
        <f>E34*F34</f>
        <v>0</v>
      </c>
      <c r="H34" s="1"/>
    </row>
    <row r="35" spans="1:8" ht="19.899999999999999" customHeight="1" x14ac:dyDescent="0.35">
      <c r="A35" s="8">
        <v>18</v>
      </c>
      <c r="B35" s="21"/>
      <c r="C35" s="7" t="s">
        <v>91</v>
      </c>
      <c r="D35" s="6" t="s">
        <v>90</v>
      </c>
      <c r="E35" s="14">
        <v>30</v>
      </c>
      <c r="F35" s="49"/>
      <c r="G35" s="51">
        <f>E35*F35</f>
        <v>0</v>
      </c>
      <c r="H35" s="1"/>
    </row>
    <row r="36" spans="1:8" ht="28.15" customHeight="1" x14ac:dyDescent="0.35">
      <c r="A36" s="8">
        <v>19</v>
      </c>
      <c r="B36" s="21"/>
      <c r="C36" s="7" t="s">
        <v>113</v>
      </c>
      <c r="D36" s="6" t="s">
        <v>77</v>
      </c>
      <c r="E36" s="14">
        <v>22</v>
      </c>
      <c r="F36" s="49"/>
      <c r="G36" s="51">
        <f>E36*F36</f>
        <v>0</v>
      </c>
      <c r="H36" s="1"/>
    </row>
    <row r="37" spans="1:8" ht="15.65" customHeight="1" x14ac:dyDescent="0.35">
      <c r="A37" s="8"/>
      <c r="B37" s="21"/>
      <c r="C37" s="20" t="s">
        <v>93</v>
      </c>
      <c r="D37" s="6"/>
      <c r="E37" s="14"/>
      <c r="F37" s="49"/>
      <c r="G37" s="51"/>
      <c r="H37" s="1"/>
    </row>
    <row r="38" spans="1:8" ht="15.65" customHeight="1" x14ac:dyDescent="0.35">
      <c r="A38" s="8"/>
      <c r="B38" s="21" t="s">
        <v>10</v>
      </c>
      <c r="C38" s="20" t="s">
        <v>37</v>
      </c>
      <c r="D38" s="6"/>
      <c r="E38" s="80"/>
      <c r="F38" s="49"/>
      <c r="G38" s="51"/>
      <c r="H38" s="1"/>
    </row>
    <row r="39" spans="1:8" ht="15.65" customHeight="1" x14ac:dyDescent="0.35">
      <c r="A39" s="8">
        <v>20</v>
      </c>
      <c r="B39" s="21"/>
      <c r="C39" s="7" t="s">
        <v>85</v>
      </c>
      <c r="D39" s="6" t="s">
        <v>14</v>
      </c>
      <c r="E39" s="22">
        <v>15</v>
      </c>
      <c r="F39" s="49"/>
      <c r="G39" s="51">
        <f>E39*F39</f>
        <v>0</v>
      </c>
      <c r="H39" s="1"/>
    </row>
    <row r="40" spans="1:8" ht="15.65" customHeight="1" x14ac:dyDescent="0.35">
      <c r="A40" s="8"/>
      <c r="B40" s="21" t="s">
        <v>11</v>
      </c>
      <c r="C40" s="20" t="s">
        <v>68</v>
      </c>
      <c r="D40" s="6"/>
      <c r="E40" s="22"/>
      <c r="F40" s="49"/>
      <c r="G40" s="51"/>
      <c r="H40" s="1"/>
    </row>
    <row r="41" spans="1:8" ht="15.65" customHeight="1" x14ac:dyDescent="0.35">
      <c r="A41" s="8">
        <v>21</v>
      </c>
      <c r="B41" s="21"/>
      <c r="C41" s="7" t="s">
        <v>86</v>
      </c>
      <c r="D41" s="6" t="s">
        <v>14</v>
      </c>
      <c r="E41" s="22">
        <v>108</v>
      </c>
      <c r="F41" s="49"/>
      <c r="G41" s="51">
        <f t="shared" ref="G41" si="5">E41*F41</f>
        <v>0</v>
      </c>
      <c r="H41" s="1"/>
    </row>
    <row r="42" spans="1:8" ht="15.65" customHeight="1" x14ac:dyDescent="0.35">
      <c r="A42" s="8">
        <v>22</v>
      </c>
      <c r="B42" s="21"/>
      <c r="C42" s="7" t="s">
        <v>97</v>
      </c>
      <c r="D42" s="6" t="s">
        <v>14</v>
      </c>
      <c r="E42" s="22">
        <v>107</v>
      </c>
      <c r="F42" s="49"/>
      <c r="G42" s="51">
        <f t="shared" ref="G42" si="6">E42*F42</f>
        <v>0</v>
      </c>
      <c r="H42" s="1"/>
    </row>
    <row r="43" spans="1:8" ht="15.65" customHeight="1" x14ac:dyDescent="0.35">
      <c r="A43" s="8"/>
      <c r="B43" s="21" t="s">
        <v>12</v>
      </c>
      <c r="C43" s="20" t="s">
        <v>38</v>
      </c>
      <c r="D43" s="6"/>
      <c r="E43" s="22"/>
      <c r="F43" s="49"/>
      <c r="G43" s="51"/>
      <c r="H43" s="1"/>
    </row>
    <row r="44" spans="1:8" ht="15.65" customHeight="1" x14ac:dyDescent="0.35">
      <c r="A44" s="8">
        <v>23</v>
      </c>
      <c r="B44" s="21"/>
      <c r="C44" s="7" t="s">
        <v>111</v>
      </c>
      <c r="D44" s="6" t="s">
        <v>35</v>
      </c>
      <c r="E44" s="22">
        <v>3</v>
      </c>
      <c r="F44" s="49"/>
      <c r="G44" s="51">
        <f>E44*F44</f>
        <v>0</v>
      </c>
      <c r="H44" s="1"/>
    </row>
    <row r="45" spans="1:8" ht="15.65" customHeight="1" x14ac:dyDescent="0.35">
      <c r="A45" s="8"/>
      <c r="B45" s="21"/>
      <c r="C45" s="20" t="s">
        <v>103</v>
      </c>
      <c r="D45" s="6"/>
      <c r="E45" s="22"/>
      <c r="F45" s="49"/>
      <c r="G45" s="51"/>
      <c r="H45" s="1"/>
    </row>
    <row r="46" spans="1:8" ht="31.15" customHeight="1" x14ac:dyDescent="0.35">
      <c r="A46" s="8">
        <v>24</v>
      </c>
      <c r="B46" s="21"/>
      <c r="C46" s="7" t="s">
        <v>104</v>
      </c>
      <c r="D46" s="6" t="s">
        <v>39</v>
      </c>
      <c r="E46" s="22">
        <v>6</v>
      </c>
      <c r="F46" s="49"/>
      <c r="G46" s="51">
        <f>E46*F46</f>
        <v>0</v>
      </c>
      <c r="H46" s="1"/>
    </row>
    <row r="47" spans="1:8" ht="15.65" customHeight="1" x14ac:dyDescent="0.35">
      <c r="A47" s="8"/>
      <c r="B47" s="21"/>
      <c r="C47" s="20" t="s">
        <v>105</v>
      </c>
      <c r="D47" s="6"/>
      <c r="E47" s="22"/>
      <c r="F47" s="49"/>
      <c r="G47" s="51"/>
      <c r="H47" s="1"/>
    </row>
    <row r="48" spans="1:8" ht="30.65" customHeight="1" x14ac:dyDescent="0.35">
      <c r="A48" s="8">
        <v>25</v>
      </c>
      <c r="B48" s="21"/>
      <c r="C48" s="96" t="s">
        <v>124</v>
      </c>
      <c r="D48" s="6" t="s">
        <v>77</v>
      </c>
      <c r="E48" s="22">
        <v>20</v>
      </c>
      <c r="F48" s="49"/>
      <c r="G48" s="51">
        <f t="shared" ref="G48:G50" si="7">E48*F48</f>
        <v>0</v>
      </c>
      <c r="H48" s="1"/>
    </row>
    <row r="49" spans="1:8" ht="31.15" customHeight="1" x14ac:dyDescent="0.35">
      <c r="A49" s="8">
        <v>26</v>
      </c>
      <c r="B49" s="21"/>
      <c r="C49" s="7" t="s">
        <v>112</v>
      </c>
      <c r="D49" s="6" t="s">
        <v>77</v>
      </c>
      <c r="E49" s="22">
        <v>4</v>
      </c>
      <c r="F49" s="49"/>
      <c r="G49" s="51">
        <f t="shared" si="7"/>
        <v>0</v>
      </c>
      <c r="H49" s="1"/>
    </row>
    <row r="50" spans="1:8" ht="25.9" customHeight="1" x14ac:dyDescent="0.35">
      <c r="A50" s="8">
        <v>27</v>
      </c>
      <c r="B50" s="21"/>
      <c r="C50" s="7" t="s">
        <v>106</v>
      </c>
      <c r="D50" s="6" t="s">
        <v>35</v>
      </c>
      <c r="E50" s="22">
        <v>1</v>
      </c>
      <c r="F50" s="49"/>
      <c r="G50" s="51">
        <f t="shared" si="7"/>
        <v>0</v>
      </c>
      <c r="H50" s="1"/>
    </row>
    <row r="51" spans="1:8" ht="15.65" customHeight="1" x14ac:dyDescent="0.35">
      <c r="A51" s="8"/>
      <c r="B51" s="21"/>
      <c r="C51" s="20" t="s">
        <v>100</v>
      </c>
      <c r="D51" s="6"/>
      <c r="E51" s="22"/>
      <c r="F51" s="49"/>
      <c r="G51" s="51"/>
      <c r="H51" s="1"/>
    </row>
    <row r="52" spans="1:8" ht="46.15" customHeight="1" x14ac:dyDescent="0.35">
      <c r="A52" s="8">
        <v>28</v>
      </c>
      <c r="B52" s="21"/>
      <c r="C52" s="96" t="s">
        <v>101</v>
      </c>
      <c r="D52" s="6" t="s">
        <v>39</v>
      </c>
      <c r="E52" s="22">
        <v>21</v>
      </c>
      <c r="F52" s="49"/>
      <c r="G52" s="51">
        <f>E52*F52</f>
        <v>0</v>
      </c>
      <c r="H52" s="1"/>
    </row>
    <row r="53" spans="1:8" ht="15.65" customHeight="1" thickBot="1" x14ac:dyDescent="0.4">
      <c r="A53" s="194">
        <v>29</v>
      </c>
      <c r="B53" s="146"/>
      <c r="C53" s="195" t="s">
        <v>102</v>
      </c>
      <c r="D53" s="196" t="s">
        <v>77</v>
      </c>
      <c r="E53" s="64">
        <v>8</v>
      </c>
      <c r="F53" s="197"/>
      <c r="G53" s="198">
        <f>E53*F53</f>
        <v>0</v>
      </c>
      <c r="H53" s="1"/>
    </row>
    <row r="54" spans="1:8" ht="24" customHeight="1" thickBot="1" x14ac:dyDescent="0.4">
      <c r="A54" s="321" t="s">
        <v>164</v>
      </c>
      <c r="B54" s="322"/>
      <c r="C54" s="322"/>
      <c r="D54" s="200"/>
      <c r="E54" s="199"/>
      <c r="F54" s="201"/>
      <c r="G54" s="202"/>
      <c r="H54" s="1"/>
    </row>
    <row r="397" spans="2:7" s="213" customFormat="1" x14ac:dyDescent="0.35">
      <c r="B397" s="217"/>
      <c r="D397" s="218"/>
      <c r="F397" s="214"/>
      <c r="G397" s="214"/>
    </row>
    <row r="398" spans="2:7" s="213" customFormat="1" x14ac:dyDescent="0.35">
      <c r="B398" s="217"/>
      <c r="D398" s="218"/>
      <c r="F398" s="214"/>
      <c r="G398" s="214"/>
    </row>
    <row r="399" spans="2:7" s="213" customFormat="1" x14ac:dyDescent="0.35">
      <c r="B399" s="217"/>
      <c r="D399" s="218"/>
      <c r="F399" s="214"/>
      <c r="G399" s="214"/>
    </row>
    <row r="400" spans="2:7" s="213" customFormat="1" x14ac:dyDescent="0.35">
      <c r="B400" s="217"/>
      <c r="D400" s="218"/>
      <c r="F400" s="214"/>
      <c r="G400" s="214"/>
    </row>
    <row r="401" spans="2:7" s="213" customFormat="1" x14ac:dyDescent="0.35">
      <c r="B401" s="217"/>
      <c r="D401" s="218"/>
      <c r="F401" s="214"/>
      <c r="G401" s="214"/>
    </row>
    <row r="402" spans="2:7" s="213" customFormat="1" x14ac:dyDescent="0.35">
      <c r="B402" s="217"/>
      <c r="D402" s="218"/>
      <c r="F402" s="214"/>
      <c r="G402" s="214"/>
    </row>
    <row r="403" spans="2:7" s="213" customFormat="1" x14ac:dyDescent="0.35">
      <c r="B403" s="217"/>
      <c r="D403" s="218"/>
      <c r="F403" s="214"/>
      <c r="G403" s="214"/>
    </row>
    <row r="404" spans="2:7" s="213" customFormat="1" x14ac:dyDescent="0.35">
      <c r="B404" s="217"/>
      <c r="D404" s="218"/>
      <c r="F404" s="214"/>
      <c r="G404" s="214"/>
    </row>
    <row r="405" spans="2:7" s="213" customFormat="1" x14ac:dyDescent="0.35">
      <c r="B405" s="217"/>
      <c r="D405" s="218"/>
      <c r="F405" s="214"/>
      <c r="G405" s="214"/>
    </row>
    <row r="406" spans="2:7" s="213" customFormat="1" x14ac:dyDescent="0.35">
      <c r="B406" s="217"/>
      <c r="D406" s="218"/>
      <c r="F406" s="214"/>
      <c r="G406" s="214"/>
    </row>
    <row r="407" spans="2:7" s="213" customFormat="1" x14ac:dyDescent="0.35">
      <c r="B407" s="217"/>
      <c r="D407" s="218"/>
      <c r="F407" s="214"/>
      <c r="G407" s="214"/>
    </row>
    <row r="408" spans="2:7" s="213" customFormat="1" x14ac:dyDescent="0.35">
      <c r="B408" s="217"/>
      <c r="D408" s="218"/>
      <c r="F408" s="214"/>
      <c r="G408" s="214"/>
    </row>
    <row r="409" spans="2:7" s="213" customFormat="1" x14ac:dyDescent="0.35">
      <c r="B409" s="217"/>
      <c r="D409" s="218"/>
      <c r="F409" s="214"/>
      <c r="G409" s="214"/>
    </row>
    <row r="410" spans="2:7" s="213" customFormat="1" x14ac:dyDescent="0.35">
      <c r="B410" s="217"/>
      <c r="D410" s="218"/>
      <c r="F410" s="214"/>
      <c r="G410" s="214"/>
    </row>
    <row r="411" spans="2:7" s="213" customFormat="1" x14ac:dyDescent="0.35">
      <c r="B411" s="217"/>
      <c r="D411" s="218"/>
      <c r="F411" s="214"/>
      <c r="G411" s="214"/>
    </row>
    <row r="412" spans="2:7" s="213" customFormat="1" x14ac:dyDescent="0.35">
      <c r="B412" s="217"/>
      <c r="D412" s="218"/>
      <c r="F412" s="214"/>
      <c r="G412" s="214"/>
    </row>
    <row r="413" spans="2:7" s="213" customFormat="1" x14ac:dyDescent="0.35">
      <c r="B413" s="217"/>
      <c r="D413" s="218"/>
      <c r="F413" s="214"/>
      <c r="G413" s="214"/>
    </row>
    <row r="414" spans="2:7" s="213" customFormat="1" x14ac:dyDescent="0.35">
      <c r="B414" s="217"/>
      <c r="D414" s="218"/>
      <c r="F414" s="214"/>
      <c r="G414" s="214"/>
    </row>
    <row r="415" spans="2:7" s="213" customFormat="1" x14ac:dyDescent="0.35">
      <c r="B415" s="217"/>
      <c r="D415" s="218"/>
      <c r="F415" s="214"/>
      <c r="G415" s="214"/>
    </row>
    <row r="416" spans="2:7" s="213" customFormat="1" x14ac:dyDescent="0.35">
      <c r="B416" s="217"/>
      <c r="D416" s="218"/>
      <c r="F416" s="214"/>
      <c r="G416" s="214"/>
    </row>
    <row r="417" spans="2:7" s="213" customFormat="1" x14ac:dyDescent="0.35">
      <c r="B417" s="217"/>
      <c r="D417" s="218"/>
      <c r="F417" s="214"/>
      <c r="G417" s="214"/>
    </row>
    <row r="418" spans="2:7" s="213" customFormat="1" x14ac:dyDescent="0.35">
      <c r="B418" s="217"/>
      <c r="D418" s="218"/>
      <c r="F418" s="214"/>
      <c r="G418" s="214"/>
    </row>
    <row r="419" spans="2:7" s="213" customFormat="1" x14ac:dyDescent="0.35">
      <c r="B419" s="217"/>
      <c r="D419" s="218"/>
      <c r="F419" s="214"/>
      <c r="G419" s="214"/>
    </row>
    <row r="420" spans="2:7" s="213" customFormat="1" x14ac:dyDescent="0.35">
      <c r="B420" s="217"/>
      <c r="D420" s="218"/>
      <c r="F420" s="214"/>
      <c r="G420" s="214"/>
    </row>
    <row r="421" spans="2:7" s="213" customFormat="1" x14ac:dyDescent="0.35">
      <c r="B421" s="217"/>
      <c r="D421" s="218"/>
      <c r="F421" s="214"/>
      <c r="G421" s="214"/>
    </row>
    <row r="422" spans="2:7" s="213" customFormat="1" x14ac:dyDescent="0.35">
      <c r="B422" s="217"/>
      <c r="D422" s="218"/>
      <c r="F422" s="214"/>
      <c r="G422" s="214"/>
    </row>
    <row r="423" spans="2:7" s="213" customFormat="1" x14ac:dyDescent="0.35">
      <c r="B423" s="217"/>
      <c r="D423" s="218"/>
      <c r="F423" s="214"/>
      <c r="G423" s="214"/>
    </row>
    <row r="424" spans="2:7" s="213" customFormat="1" x14ac:dyDescent="0.35">
      <c r="B424" s="217"/>
      <c r="D424" s="218"/>
      <c r="F424" s="214"/>
      <c r="G424" s="214"/>
    </row>
    <row r="425" spans="2:7" s="213" customFormat="1" x14ac:dyDescent="0.35">
      <c r="B425" s="217"/>
      <c r="D425" s="218"/>
      <c r="F425" s="214"/>
      <c r="G425" s="214"/>
    </row>
    <row r="426" spans="2:7" s="213" customFormat="1" x14ac:dyDescent="0.35">
      <c r="B426" s="217"/>
      <c r="D426" s="218"/>
      <c r="F426" s="214"/>
      <c r="G426" s="214"/>
    </row>
    <row r="427" spans="2:7" s="213" customFormat="1" x14ac:dyDescent="0.35">
      <c r="B427" s="217"/>
      <c r="D427" s="218"/>
      <c r="F427" s="214"/>
      <c r="G427" s="214"/>
    </row>
    <row r="428" spans="2:7" s="213" customFormat="1" x14ac:dyDescent="0.35">
      <c r="B428" s="217"/>
      <c r="D428" s="218"/>
      <c r="F428" s="214"/>
      <c r="G428" s="214"/>
    </row>
    <row r="429" spans="2:7" s="213" customFormat="1" x14ac:dyDescent="0.35">
      <c r="B429" s="217"/>
      <c r="D429" s="218"/>
      <c r="F429" s="214"/>
      <c r="G429" s="214"/>
    </row>
    <row r="430" spans="2:7" s="213" customFormat="1" x14ac:dyDescent="0.35">
      <c r="B430" s="217"/>
      <c r="D430" s="218"/>
      <c r="F430" s="214"/>
      <c r="G430" s="214"/>
    </row>
    <row r="431" spans="2:7" s="213" customFormat="1" x14ac:dyDescent="0.35">
      <c r="B431" s="217"/>
      <c r="D431" s="218"/>
      <c r="F431" s="214"/>
      <c r="G431" s="214"/>
    </row>
    <row r="432" spans="2:7" s="213" customFormat="1" x14ac:dyDescent="0.35">
      <c r="B432" s="217"/>
      <c r="D432" s="218"/>
      <c r="F432" s="214"/>
      <c r="G432" s="214"/>
    </row>
    <row r="433" spans="2:7" s="213" customFormat="1" x14ac:dyDescent="0.35">
      <c r="B433" s="217"/>
      <c r="D433" s="218"/>
      <c r="F433" s="214"/>
      <c r="G433" s="214"/>
    </row>
    <row r="434" spans="2:7" s="213" customFormat="1" x14ac:dyDescent="0.35">
      <c r="B434" s="217"/>
      <c r="D434" s="218"/>
      <c r="F434" s="214"/>
      <c r="G434" s="214"/>
    </row>
    <row r="435" spans="2:7" s="213" customFormat="1" x14ac:dyDescent="0.35">
      <c r="B435" s="217"/>
      <c r="D435" s="218"/>
      <c r="F435" s="214"/>
      <c r="G435" s="214"/>
    </row>
  </sheetData>
  <mergeCells count="4">
    <mergeCell ref="A1:G1"/>
    <mergeCell ref="A3:G3"/>
    <mergeCell ref="A20:G20"/>
    <mergeCell ref="A54:C54"/>
  </mergeCells>
  <pageMargins left="0.70866141732283472" right="0.70866141732283472" top="0.74803149606299213" bottom="0.74803149606299213" header="0.31496062992125984" footer="0.31496062992125984"/>
  <pageSetup paperSize="9" scale="76" orientation="portrait" r:id="rId1"/>
  <headerFooter>
    <oddFooter>&amp;CPage &amp;P</oddFooter>
  </headerFooter>
  <rowBreaks count="1" manualBreakCount="1">
    <brk id="46"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44D31-951B-47C5-9B9C-52907ACE0FEB}">
  <dimension ref="A1:G440"/>
  <sheetViews>
    <sheetView view="pageBreakPreview" zoomScaleNormal="100" zoomScaleSheetLayoutView="100" workbookViewId="0">
      <selection activeCell="J44" sqref="J44"/>
    </sheetView>
  </sheetViews>
  <sheetFormatPr defaultRowHeight="14.5" x14ac:dyDescent="0.35"/>
  <cols>
    <col min="1" max="1" width="8.26953125" customWidth="1"/>
    <col min="3" max="3" width="50.7265625" customWidth="1"/>
    <col min="4" max="4" width="6.81640625" customWidth="1"/>
    <col min="5" max="5" width="7.1796875" customWidth="1"/>
    <col min="6" max="6" width="10" style="108" bestFit="1" customWidth="1"/>
    <col min="7" max="7" width="16.54296875" style="47" customWidth="1"/>
  </cols>
  <sheetData>
    <row r="1" spans="1:7" x14ac:dyDescent="0.35">
      <c r="A1" s="315" t="s">
        <v>193</v>
      </c>
      <c r="B1" s="316"/>
      <c r="C1" s="316"/>
      <c r="D1" s="316"/>
      <c r="E1" s="316"/>
      <c r="F1" s="316"/>
      <c r="G1" s="317"/>
    </row>
    <row r="2" spans="1:7" x14ac:dyDescent="0.35">
      <c r="A2" s="2" t="s">
        <v>0</v>
      </c>
      <c r="B2" s="4" t="s">
        <v>1</v>
      </c>
      <c r="C2" s="4" t="s">
        <v>2</v>
      </c>
      <c r="D2" s="4" t="s">
        <v>3</v>
      </c>
      <c r="E2" s="4" t="s">
        <v>4</v>
      </c>
      <c r="F2" s="41" t="s">
        <v>5</v>
      </c>
      <c r="G2" s="48" t="s">
        <v>40</v>
      </c>
    </row>
    <row r="3" spans="1:7" x14ac:dyDescent="0.35">
      <c r="A3" s="323" t="s">
        <v>31</v>
      </c>
      <c r="B3" s="324"/>
      <c r="C3" s="324"/>
      <c r="D3" s="324"/>
      <c r="E3" s="324"/>
      <c r="F3" s="324"/>
      <c r="G3" s="325"/>
    </row>
    <row r="4" spans="1:7" x14ac:dyDescent="0.35">
      <c r="A4" s="34"/>
      <c r="B4" s="21" t="s">
        <v>444</v>
      </c>
      <c r="C4" s="35" t="s">
        <v>42</v>
      </c>
      <c r="D4" s="22"/>
      <c r="E4" s="22"/>
      <c r="F4" s="103"/>
      <c r="G4" s="56"/>
    </row>
    <row r="5" spans="1:7" ht="26" x14ac:dyDescent="0.35">
      <c r="A5" s="34"/>
      <c r="B5" s="21" t="s">
        <v>445</v>
      </c>
      <c r="C5" s="97" t="s">
        <v>251</v>
      </c>
      <c r="D5" s="22"/>
      <c r="E5" s="22"/>
      <c r="F5" s="103"/>
      <c r="G5" s="56"/>
    </row>
    <row r="6" spans="1:7" x14ac:dyDescent="0.35">
      <c r="A6" s="34">
        <v>1</v>
      </c>
      <c r="B6" s="36"/>
      <c r="C6" s="36" t="s">
        <v>61</v>
      </c>
      <c r="D6" s="22" t="s">
        <v>14</v>
      </c>
      <c r="E6" s="22">
        <v>330</v>
      </c>
      <c r="F6" s="103"/>
      <c r="G6" s="56">
        <f>E6*F6</f>
        <v>0</v>
      </c>
    </row>
    <row r="7" spans="1:7" ht="26" x14ac:dyDescent="0.35">
      <c r="A7" s="34"/>
      <c r="B7" s="37" t="s">
        <v>45</v>
      </c>
      <c r="C7" s="94" t="s">
        <v>83</v>
      </c>
      <c r="D7" s="38"/>
      <c r="E7" s="22"/>
      <c r="F7" s="104"/>
      <c r="G7" s="56"/>
    </row>
    <row r="8" spans="1:7" ht="24.65" customHeight="1" x14ac:dyDescent="0.35">
      <c r="A8" s="34">
        <v>2</v>
      </c>
      <c r="B8" s="23"/>
      <c r="C8" s="23" t="s">
        <v>157</v>
      </c>
      <c r="D8" s="38" t="s">
        <v>48</v>
      </c>
      <c r="E8" s="38">
        <v>310</v>
      </c>
      <c r="F8" s="103"/>
      <c r="G8" s="56">
        <f>E8*F8</f>
        <v>0</v>
      </c>
    </row>
    <row r="9" spans="1:7" x14ac:dyDescent="0.35">
      <c r="A9" s="120"/>
      <c r="B9" s="123"/>
      <c r="C9" s="124"/>
      <c r="D9" s="125"/>
      <c r="E9" s="125"/>
      <c r="F9" s="122"/>
      <c r="G9" s="121"/>
    </row>
    <row r="10" spans="1:7" ht="15.75" customHeight="1" x14ac:dyDescent="0.35">
      <c r="A10" s="323" t="s">
        <v>51</v>
      </c>
      <c r="B10" s="324"/>
      <c r="C10" s="324"/>
      <c r="D10" s="324"/>
      <c r="E10" s="324"/>
      <c r="F10" s="324"/>
      <c r="G10" s="325"/>
    </row>
    <row r="11" spans="1:7" x14ac:dyDescent="0.35">
      <c r="A11" s="34"/>
      <c r="B11" s="21" t="s">
        <v>444</v>
      </c>
      <c r="C11" s="35" t="s">
        <v>52</v>
      </c>
      <c r="D11" s="22"/>
      <c r="E11" s="38"/>
      <c r="F11" s="105"/>
      <c r="G11" s="57"/>
    </row>
    <row r="12" spans="1:7" x14ac:dyDescent="0.35">
      <c r="A12" s="34"/>
      <c r="B12" s="21" t="s">
        <v>23</v>
      </c>
      <c r="C12" s="21" t="s">
        <v>53</v>
      </c>
      <c r="D12" s="39"/>
      <c r="E12" s="38"/>
      <c r="F12" s="105"/>
      <c r="G12" s="57"/>
    </row>
    <row r="13" spans="1:7" ht="26" x14ac:dyDescent="0.35">
      <c r="A13" s="34">
        <v>3</v>
      </c>
      <c r="B13" s="36"/>
      <c r="C13" s="36" t="s">
        <v>54</v>
      </c>
      <c r="D13" s="22" t="s">
        <v>14</v>
      </c>
      <c r="E13" s="38">
        <v>200</v>
      </c>
      <c r="F13" s="105"/>
      <c r="G13" s="56">
        <f>E13*F13</f>
        <v>0</v>
      </c>
    </row>
    <row r="14" spans="1:7" x14ac:dyDescent="0.35">
      <c r="A14" s="120"/>
      <c r="B14" s="123"/>
      <c r="C14" s="124"/>
      <c r="D14" s="125"/>
      <c r="E14" s="125"/>
      <c r="F14" s="122"/>
      <c r="G14" s="121"/>
    </row>
    <row r="15" spans="1:7" x14ac:dyDescent="0.35">
      <c r="A15" s="326" t="s">
        <v>55</v>
      </c>
      <c r="B15" s="327"/>
      <c r="C15" s="327"/>
      <c r="D15" s="327"/>
      <c r="E15" s="327"/>
      <c r="F15" s="327"/>
      <c r="G15" s="328"/>
    </row>
    <row r="16" spans="1:7" x14ac:dyDescent="0.35">
      <c r="A16" s="34"/>
      <c r="B16" s="40"/>
      <c r="C16" s="72" t="s">
        <v>158</v>
      </c>
      <c r="D16" s="22"/>
      <c r="E16" s="38"/>
      <c r="F16" s="103"/>
      <c r="G16" s="56"/>
    </row>
    <row r="17" spans="1:7" x14ac:dyDescent="0.35">
      <c r="A17" s="34">
        <v>4</v>
      </c>
      <c r="B17" s="40" t="s">
        <v>446</v>
      </c>
      <c r="C17" s="40" t="s">
        <v>447</v>
      </c>
      <c r="D17" s="22" t="s">
        <v>14</v>
      </c>
      <c r="E17" s="22">
        <v>200</v>
      </c>
      <c r="F17" s="103"/>
      <c r="G17" s="56">
        <f>E17*F17</f>
        <v>0</v>
      </c>
    </row>
    <row r="18" spans="1:7" x14ac:dyDescent="0.35">
      <c r="A18" s="34"/>
      <c r="B18" s="40"/>
      <c r="C18" s="72"/>
      <c r="D18" s="22"/>
      <c r="E18" s="22"/>
      <c r="F18" s="103"/>
      <c r="G18" s="56"/>
    </row>
    <row r="19" spans="1:7" ht="65" x14ac:dyDescent="0.35">
      <c r="A19" s="34"/>
      <c r="B19" s="40" t="s">
        <v>56</v>
      </c>
      <c r="C19" s="72" t="s">
        <v>287</v>
      </c>
      <c r="D19" s="22"/>
      <c r="E19" s="38"/>
      <c r="F19" s="103"/>
      <c r="G19" s="56"/>
    </row>
    <row r="20" spans="1:7" x14ac:dyDescent="0.35">
      <c r="A20" s="34">
        <v>5</v>
      </c>
      <c r="B20" s="40"/>
      <c r="C20" s="36" t="s">
        <v>66</v>
      </c>
      <c r="D20" s="22" t="s">
        <v>14</v>
      </c>
      <c r="E20" s="22">
        <v>200</v>
      </c>
      <c r="F20" s="103"/>
      <c r="G20" s="56">
        <f>E20*F20</f>
        <v>0</v>
      </c>
    </row>
    <row r="21" spans="1:7" x14ac:dyDescent="0.35">
      <c r="A21" s="34">
        <v>6</v>
      </c>
      <c r="B21" s="40"/>
      <c r="C21" s="36" t="s">
        <v>64</v>
      </c>
      <c r="D21" s="22" t="s">
        <v>14</v>
      </c>
      <c r="E21" s="22">
        <v>1500</v>
      </c>
      <c r="F21" s="103"/>
      <c r="G21" s="56">
        <f t="shared" ref="G21" si="0">E21*F21</f>
        <v>0</v>
      </c>
    </row>
    <row r="22" spans="1:7" ht="26" x14ac:dyDescent="0.35">
      <c r="A22" s="34">
        <v>7</v>
      </c>
      <c r="B22" s="40" t="s">
        <v>19</v>
      </c>
      <c r="C22" s="36" t="s">
        <v>449</v>
      </c>
      <c r="D22" s="22" t="s">
        <v>59</v>
      </c>
      <c r="E22" s="22">
        <v>560</v>
      </c>
      <c r="F22" s="103"/>
      <c r="G22" s="56"/>
    </row>
    <row r="23" spans="1:7" x14ac:dyDescent="0.35">
      <c r="A23" s="34"/>
      <c r="B23" s="40"/>
      <c r="C23" s="35" t="s">
        <v>60</v>
      </c>
      <c r="D23" s="22"/>
      <c r="E23" s="22"/>
      <c r="F23" s="103"/>
      <c r="G23" s="56"/>
    </row>
    <row r="24" spans="1:7" ht="65" x14ac:dyDescent="0.35">
      <c r="A24" s="34"/>
      <c r="B24" s="40" t="s">
        <v>56</v>
      </c>
      <c r="C24" s="72" t="s">
        <v>287</v>
      </c>
      <c r="D24" s="22"/>
      <c r="E24" s="22"/>
      <c r="F24" s="103"/>
      <c r="G24" s="56"/>
    </row>
    <row r="25" spans="1:7" x14ac:dyDescent="0.35">
      <c r="A25" s="34">
        <v>8</v>
      </c>
      <c r="B25" s="40"/>
      <c r="C25" s="36" t="s">
        <v>62</v>
      </c>
      <c r="D25" s="22" t="s">
        <v>14</v>
      </c>
      <c r="E25" s="38">
        <v>100</v>
      </c>
      <c r="F25" s="103"/>
      <c r="G25" s="56">
        <f>E25*F25</f>
        <v>0</v>
      </c>
    </row>
    <row r="26" spans="1:7" x14ac:dyDescent="0.35">
      <c r="A26" s="34"/>
      <c r="B26" s="40" t="s">
        <v>57</v>
      </c>
      <c r="C26" s="72" t="s">
        <v>58</v>
      </c>
      <c r="D26" s="22"/>
      <c r="E26" s="38"/>
      <c r="F26" s="103"/>
      <c r="G26" s="56"/>
    </row>
    <row r="27" spans="1:7" ht="39" x14ac:dyDescent="0.35">
      <c r="A27" s="62">
        <v>9</v>
      </c>
      <c r="B27" s="40"/>
      <c r="C27" s="36" t="s">
        <v>63</v>
      </c>
      <c r="D27" s="22" t="s">
        <v>59</v>
      </c>
      <c r="E27" s="73">
        <v>1200</v>
      </c>
      <c r="F27" s="103"/>
      <c r="G27" s="56">
        <f>E27*F27</f>
        <v>0</v>
      </c>
    </row>
    <row r="28" spans="1:7" ht="39" x14ac:dyDescent="0.35">
      <c r="A28" s="62">
        <v>10</v>
      </c>
      <c r="B28" s="63"/>
      <c r="C28" s="36" t="s">
        <v>69</v>
      </c>
      <c r="D28" s="22" t="s">
        <v>59</v>
      </c>
      <c r="E28" s="73">
        <v>1700</v>
      </c>
      <c r="F28" s="106"/>
      <c r="G28" s="56">
        <f>E28*F28</f>
        <v>0</v>
      </c>
    </row>
    <row r="29" spans="1:7" x14ac:dyDescent="0.35">
      <c r="A29" s="62"/>
      <c r="B29" s="63"/>
      <c r="C29" s="36"/>
      <c r="D29" s="64"/>
      <c r="E29" s="73"/>
      <c r="F29" s="106"/>
      <c r="G29" s="75"/>
    </row>
    <row r="30" spans="1:7" x14ac:dyDescent="0.35">
      <c r="A30" s="62"/>
      <c r="B30" s="40"/>
      <c r="C30" s="35" t="s">
        <v>159</v>
      </c>
      <c r="D30" s="64"/>
      <c r="E30" s="73"/>
      <c r="F30" s="106"/>
      <c r="G30" s="75"/>
    </row>
    <row r="31" spans="1:7" x14ac:dyDescent="0.35">
      <c r="A31" s="34">
        <v>11</v>
      </c>
      <c r="B31" s="40" t="s">
        <v>446</v>
      </c>
      <c r="C31" s="40" t="s">
        <v>447</v>
      </c>
      <c r="D31" s="22" t="s">
        <v>14</v>
      </c>
      <c r="E31" s="22">
        <v>200</v>
      </c>
      <c r="F31" s="103"/>
      <c r="G31" s="56">
        <f>E31*F31</f>
        <v>0</v>
      </c>
    </row>
    <row r="32" spans="1:7" s="86" customFormat="1" ht="65" x14ac:dyDescent="0.35">
      <c r="A32" s="82"/>
      <c r="B32" s="40" t="s">
        <v>56</v>
      </c>
      <c r="C32" s="72" t="s">
        <v>287</v>
      </c>
      <c r="D32" s="83"/>
      <c r="E32" s="84"/>
      <c r="F32" s="107"/>
      <c r="G32" s="85"/>
    </row>
    <row r="33" spans="1:7" x14ac:dyDescent="0.35">
      <c r="A33" s="62">
        <v>12</v>
      </c>
      <c r="B33" s="36"/>
      <c r="C33" s="36" t="s">
        <v>66</v>
      </c>
      <c r="D33" s="22" t="s">
        <v>14</v>
      </c>
      <c r="E33" s="22">
        <v>200</v>
      </c>
      <c r="F33" s="103"/>
      <c r="G33" s="56">
        <f>E33*F33</f>
        <v>0</v>
      </c>
    </row>
    <row r="34" spans="1:7" x14ac:dyDescent="0.35">
      <c r="A34" s="62">
        <v>13</v>
      </c>
      <c r="B34" s="63"/>
      <c r="C34" s="36" t="s">
        <v>64</v>
      </c>
      <c r="D34" s="22" t="s">
        <v>14</v>
      </c>
      <c r="E34" s="22">
        <v>600</v>
      </c>
      <c r="F34" s="103"/>
      <c r="G34" s="56">
        <f t="shared" ref="G34" si="1">E34*F34</f>
        <v>0</v>
      </c>
    </row>
    <row r="35" spans="1:7" ht="26" x14ac:dyDescent="0.35">
      <c r="A35" s="34">
        <v>14</v>
      </c>
      <c r="B35" s="40" t="s">
        <v>19</v>
      </c>
      <c r="C35" s="36" t="s">
        <v>448</v>
      </c>
      <c r="D35" s="22" t="s">
        <v>59</v>
      </c>
      <c r="E35" s="22">
        <v>340</v>
      </c>
      <c r="F35" s="103"/>
      <c r="G35" s="56"/>
    </row>
    <row r="36" spans="1:7" x14ac:dyDescent="0.35">
      <c r="A36" s="62"/>
      <c r="B36" s="63"/>
      <c r="C36" s="35" t="s">
        <v>60</v>
      </c>
      <c r="D36" s="22"/>
      <c r="E36" s="22"/>
      <c r="F36" s="103"/>
      <c r="G36" s="56"/>
    </row>
    <row r="37" spans="1:7" ht="65" x14ac:dyDescent="0.35">
      <c r="A37" s="62"/>
      <c r="B37" s="40" t="s">
        <v>56</v>
      </c>
      <c r="C37" s="72" t="s">
        <v>287</v>
      </c>
      <c r="D37" s="22"/>
      <c r="E37" s="22"/>
      <c r="F37" s="103"/>
      <c r="G37" s="56"/>
    </row>
    <row r="38" spans="1:7" x14ac:dyDescent="0.35">
      <c r="A38" s="62">
        <v>15</v>
      </c>
      <c r="B38" s="63"/>
      <c r="C38" s="36" t="s">
        <v>62</v>
      </c>
      <c r="D38" s="22" t="s">
        <v>14</v>
      </c>
      <c r="E38" s="38">
        <v>50</v>
      </c>
      <c r="F38" s="103"/>
      <c r="G38" s="56">
        <f>E38*F38</f>
        <v>0</v>
      </c>
    </row>
    <row r="39" spans="1:7" x14ac:dyDescent="0.35">
      <c r="A39" s="62"/>
      <c r="B39" s="40" t="s">
        <v>57</v>
      </c>
      <c r="C39" s="72" t="s">
        <v>58</v>
      </c>
      <c r="D39" s="22"/>
      <c r="E39" s="38"/>
      <c r="F39" s="103"/>
      <c r="G39" s="56"/>
    </row>
    <row r="40" spans="1:7" ht="39" x14ac:dyDescent="0.35">
      <c r="A40" s="62">
        <v>16</v>
      </c>
      <c r="B40" s="63"/>
      <c r="C40" s="36" t="s">
        <v>63</v>
      </c>
      <c r="D40" s="22" t="s">
        <v>59</v>
      </c>
      <c r="E40" s="73">
        <v>400</v>
      </c>
      <c r="F40" s="103"/>
      <c r="G40" s="56">
        <f>E40*F40</f>
        <v>0</v>
      </c>
    </row>
    <row r="41" spans="1:7" ht="39" x14ac:dyDescent="0.35">
      <c r="A41" s="62">
        <v>17</v>
      </c>
      <c r="B41" s="63"/>
      <c r="C41" s="36" t="s">
        <v>69</v>
      </c>
      <c r="D41" s="22" t="s">
        <v>59</v>
      </c>
      <c r="E41" s="73">
        <v>1350</v>
      </c>
      <c r="F41" s="106"/>
      <c r="G41" s="56">
        <f>E41*F41</f>
        <v>0</v>
      </c>
    </row>
    <row r="42" spans="1:7" x14ac:dyDescent="0.35">
      <c r="A42" s="62"/>
      <c r="B42" s="40" t="s">
        <v>56</v>
      </c>
      <c r="C42" s="35" t="s">
        <v>160</v>
      </c>
      <c r="D42" s="64"/>
      <c r="E42" s="73"/>
      <c r="F42" s="106"/>
      <c r="G42" s="75"/>
    </row>
    <row r="43" spans="1:7" x14ac:dyDescent="0.35">
      <c r="A43" s="62"/>
      <c r="B43" s="63"/>
      <c r="C43" s="35" t="s">
        <v>60</v>
      </c>
      <c r="D43" s="64"/>
      <c r="E43" s="73"/>
      <c r="F43" s="106"/>
      <c r="G43" s="75"/>
    </row>
    <row r="44" spans="1:7" x14ac:dyDescent="0.35">
      <c r="A44" s="62"/>
      <c r="B44" s="63"/>
      <c r="C44" s="72" t="s">
        <v>114</v>
      </c>
      <c r="D44" s="64"/>
      <c r="E44" s="73"/>
      <c r="F44" s="106"/>
      <c r="G44" s="75"/>
    </row>
    <row r="45" spans="1:7" x14ac:dyDescent="0.35">
      <c r="A45" s="62">
        <v>18</v>
      </c>
      <c r="B45" s="63"/>
      <c r="C45" s="36" t="s">
        <v>62</v>
      </c>
      <c r="D45" s="22" t="s">
        <v>14</v>
      </c>
      <c r="E45" s="73">
        <v>140</v>
      </c>
      <c r="F45" s="106"/>
      <c r="G45" s="56">
        <f>E45*F45</f>
        <v>0</v>
      </c>
    </row>
    <row r="46" spans="1:7" x14ac:dyDescent="0.35">
      <c r="A46" s="62"/>
      <c r="B46" s="76"/>
      <c r="C46" s="154" t="s">
        <v>252</v>
      </c>
      <c r="D46" s="64"/>
      <c r="E46" s="73"/>
      <c r="F46" s="106"/>
      <c r="G46" s="75"/>
    </row>
    <row r="47" spans="1:7" ht="26" x14ac:dyDescent="0.35">
      <c r="A47" s="62">
        <v>19</v>
      </c>
      <c r="B47" s="76"/>
      <c r="C47" s="76" t="s">
        <v>253</v>
      </c>
      <c r="D47" s="64" t="s">
        <v>77</v>
      </c>
      <c r="E47" s="73">
        <v>100</v>
      </c>
      <c r="F47" s="106"/>
      <c r="G47" s="56">
        <f>E47*F47</f>
        <v>0</v>
      </c>
    </row>
    <row r="48" spans="1:7" ht="26.5" thickBot="1" x14ac:dyDescent="0.4">
      <c r="A48" s="62">
        <v>20</v>
      </c>
      <c r="B48" s="76"/>
      <c r="C48" s="76" t="s">
        <v>254</v>
      </c>
      <c r="D48" s="64" t="s">
        <v>77</v>
      </c>
      <c r="E48" s="73">
        <v>150</v>
      </c>
      <c r="F48" s="106"/>
      <c r="G48" s="75">
        <f>E48*F48</f>
        <v>0</v>
      </c>
    </row>
    <row r="49" spans="1:7" ht="21.65" customHeight="1" thickBot="1" x14ac:dyDescent="0.4">
      <c r="A49" s="297" t="s">
        <v>165</v>
      </c>
      <c r="B49" s="298"/>
      <c r="C49" s="298"/>
      <c r="D49" s="187"/>
      <c r="E49" s="187"/>
      <c r="F49" s="203"/>
      <c r="G49" s="190"/>
    </row>
    <row r="402" spans="6:7" s="213" customFormat="1" x14ac:dyDescent="0.35">
      <c r="F402" s="216"/>
      <c r="G402" s="214"/>
    </row>
    <row r="403" spans="6:7" s="213" customFormat="1" x14ac:dyDescent="0.35">
      <c r="F403" s="216"/>
      <c r="G403" s="214"/>
    </row>
    <row r="404" spans="6:7" s="213" customFormat="1" x14ac:dyDescent="0.35">
      <c r="F404" s="216"/>
      <c r="G404" s="214"/>
    </row>
    <row r="405" spans="6:7" s="213" customFormat="1" x14ac:dyDescent="0.35">
      <c r="F405" s="216"/>
      <c r="G405" s="214"/>
    </row>
    <row r="406" spans="6:7" s="213" customFormat="1" x14ac:dyDescent="0.35">
      <c r="F406" s="216"/>
      <c r="G406" s="214"/>
    </row>
    <row r="407" spans="6:7" s="213" customFormat="1" x14ac:dyDescent="0.35">
      <c r="F407" s="216"/>
      <c r="G407" s="214"/>
    </row>
    <row r="408" spans="6:7" s="213" customFormat="1" x14ac:dyDescent="0.35">
      <c r="F408" s="216"/>
      <c r="G408" s="214"/>
    </row>
    <row r="409" spans="6:7" s="213" customFormat="1" x14ac:dyDescent="0.35">
      <c r="F409" s="216"/>
      <c r="G409" s="214"/>
    </row>
    <row r="410" spans="6:7" s="213" customFormat="1" x14ac:dyDescent="0.35">
      <c r="F410" s="216"/>
      <c r="G410" s="214"/>
    </row>
    <row r="411" spans="6:7" s="213" customFormat="1" x14ac:dyDescent="0.35">
      <c r="F411" s="216"/>
      <c r="G411" s="214"/>
    </row>
    <row r="412" spans="6:7" s="213" customFormat="1" x14ac:dyDescent="0.35">
      <c r="F412" s="216"/>
      <c r="G412" s="214"/>
    </row>
    <row r="413" spans="6:7" s="213" customFormat="1" x14ac:dyDescent="0.35">
      <c r="F413" s="216"/>
      <c r="G413" s="214"/>
    </row>
    <row r="414" spans="6:7" s="213" customFormat="1" x14ac:dyDescent="0.35">
      <c r="F414" s="216"/>
      <c r="G414" s="214"/>
    </row>
    <row r="415" spans="6:7" s="213" customFormat="1" x14ac:dyDescent="0.35">
      <c r="F415" s="216"/>
      <c r="G415" s="214"/>
    </row>
    <row r="416" spans="6:7" s="213" customFormat="1" x14ac:dyDescent="0.35">
      <c r="F416" s="216"/>
      <c r="G416" s="214"/>
    </row>
    <row r="417" spans="6:7" s="213" customFormat="1" x14ac:dyDescent="0.35">
      <c r="F417" s="216"/>
      <c r="G417" s="214"/>
    </row>
    <row r="418" spans="6:7" s="213" customFormat="1" x14ac:dyDescent="0.35">
      <c r="F418" s="216"/>
      <c r="G418" s="214"/>
    </row>
    <row r="419" spans="6:7" s="213" customFormat="1" x14ac:dyDescent="0.35">
      <c r="F419" s="216"/>
      <c r="G419" s="214"/>
    </row>
    <row r="420" spans="6:7" s="213" customFormat="1" x14ac:dyDescent="0.35">
      <c r="F420" s="216"/>
      <c r="G420" s="214"/>
    </row>
    <row r="421" spans="6:7" s="213" customFormat="1" x14ac:dyDescent="0.35">
      <c r="F421" s="216"/>
      <c r="G421" s="214"/>
    </row>
    <row r="422" spans="6:7" s="213" customFormat="1" x14ac:dyDescent="0.35">
      <c r="F422" s="216"/>
      <c r="G422" s="214"/>
    </row>
    <row r="423" spans="6:7" s="213" customFormat="1" x14ac:dyDescent="0.35">
      <c r="F423" s="216"/>
      <c r="G423" s="214"/>
    </row>
    <row r="424" spans="6:7" s="213" customFormat="1" x14ac:dyDescent="0.35">
      <c r="F424" s="216"/>
      <c r="G424" s="214"/>
    </row>
    <row r="425" spans="6:7" s="213" customFormat="1" x14ac:dyDescent="0.35">
      <c r="F425" s="216"/>
      <c r="G425" s="214"/>
    </row>
    <row r="426" spans="6:7" s="213" customFormat="1" x14ac:dyDescent="0.35">
      <c r="F426" s="216"/>
      <c r="G426" s="214"/>
    </row>
    <row r="427" spans="6:7" s="213" customFormat="1" x14ac:dyDescent="0.35">
      <c r="F427" s="216"/>
      <c r="G427" s="214"/>
    </row>
    <row r="428" spans="6:7" s="213" customFormat="1" x14ac:dyDescent="0.35">
      <c r="F428" s="216"/>
      <c r="G428" s="214"/>
    </row>
    <row r="429" spans="6:7" s="213" customFormat="1" x14ac:dyDescent="0.35">
      <c r="F429" s="216"/>
      <c r="G429" s="214"/>
    </row>
    <row r="430" spans="6:7" s="213" customFormat="1" x14ac:dyDescent="0.35">
      <c r="F430" s="216"/>
      <c r="G430" s="214"/>
    </row>
    <row r="431" spans="6:7" s="213" customFormat="1" x14ac:dyDescent="0.35">
      <c r="F431" s="216"/>
      <c r="G431" s="214"/>
    </row>
    <row r="432" spans="6:7" s="213" customFormat="1" x14ac:dyDescent="0.35">
      <c r="F432" s="216"/>
      <c r="G432" s="214"/>
    </row>
    <row r="433" spans="6:7" s="213" customFormat="1" x14ac:dyDescent="0.35">
      <c r="F433" s="216"/>
      <c r="G433" s="214"/>
    </row>
    <row r="434" spans="6:7" s="213" customFormat="1" x14ac:dyDescent="0.35">
      <c r="F434" s="216"/>
      <c r="G434" s="214"/>
    </row>
    <row r="435" spans="6:7" s="213" customFormat="1" x14ac:dyDescent="0.35">
      <c r="F435" s="216"/>
      <c r="G435" s="214"/>
    </row>
    <row r="436" spans="6:7" s="213" customFormat="1" x14ac:dyDescent="0.35">
      <c r="F436" s="216"/>
      <c r="G436" s="214"/>
    </row>
    <row r="437" spans="6:7" s="213" customFormat="1" x14ac:dyDescent="0.35">
      <c r="F437" s="216"/>
      <c r="G437" s="214"/>
    </row>
    <row r="438" spans="6:7" s="213" customFormat="1" x14ac:dyDescent="0.35">
      <c r="F438" s="216"/>
      <c r="G438" s="214"/>
    </row>
    <row r="439" spans="6:7" s="213" customFormat="1" x14ac:dyDescent="0.35">
      <c r="F439" s="216"/>
      <c r="G439" s="214"/>
    </row>
    <row r="440" spans="6:7" s="213" customFormat="1" x14ac:dyDescent="0.35">
      <c r="F440" s="216"/>
      <c r="G440" s="214"/>
    </row>
  </sheetData>
  <mergeCells count="5">
    <mergeCell ref="A49:C49"/>
    <mergeCell ref="A1:G1"/>
    <mergeCell ref="A3:G3"/>
    <mergeCell ref="A10:G10"/>
    <mergeCell ref="A15:G15"/>
  </mergeCells>
  <pageMargins left="0.70866141732283472" right="0.70866141732283472" top="0.74803149606299213" bottom="0.74803149606299213" header="0.31496062992125984" footer="0.31496062992125984"/>
  <pageSetup paperSize="9" scale="76" fitToHeight="0" orientation="portrait" r:id="rId1"/>
  <headerFooter>
    <oddFooter>&amp;CPage &amp;P</oddFooter>
  </headerFooter>
  <rowBreaks count="1" manualBreakCount="1">
    <brk id="4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81161-1DA6-4825-A0A8-9B7AD19BAF3C}">
  <dimension ref="A1:H435"/>
  <sheetViews>
    <sheetView view="pageBreakPreview" topLeftCell="A35" zoomScaleNormal="100" zoomScaleSheetLayoutView="100" workbookViewId="0">
      <selection activeCell="E19" sqref="E19"/>
    </sheetView>
  </sheetViews>
  <sheetFormatPr defaultRowHeight="14.5" x14ac:dyDescent="0.35"/>
  <cols>
    <col min="1" max="1" width="8.26953125" customWidth="1"/>
    <col min="3" max="3" width="50.7265625" customWidth="1"/>
    <col min="4" max="4" width="6.81640625" customWidth="1"/>
    <col min="5" max="5" width="7.1796875" customWidth="1"/>
    <col min="6" max="6" width="13.54296875" style="47" bestFit="1" customWidth="1"/>
    <col min="7" max="7" width="16.54296875" style="47" customWidth="1"/>
  </cols>
  <sheetData>
    <row r="1" spans="1:8" x14ac:dyDescent="0.35">
      <c r="A1" s="315" t="s">
        <v>201</v>
      </c>
      <c r="B1" s="316"/>
      <c r="C1" s="316"/>
      <c r="D1" s="316"/>
      <c r="E1" s="316"/>
      <c r="F1" s="316"/>
      <c r="G1" s="317"/>
    </row>
    <row r="2" spans="1:8" x14ac:dyDescent="0.35">
      <c r="A2" s="2" t="s">
        <v>0</v>
      </c>
      <c r="B2" s="4" t="s">
        <v>1</v>
      </c>
      <c r="C2" s="4" t="s">
        <v>2</v>
      </c>
      <c r="D2" s="4" t="s">
        <v>3</v>
      </c>
      <c r="E2" s="4" t="s">
        <v>4</v>
      </c>
      <c r="F2" s="54" t="s">
        <v>5</v>
      </c>
      <c r="G2" s="48" t="s">
        <v>40</v>
      </c>
    </row>
    <row r="3" spans="1:8" x14ac:dyDescent="0.35">
      <c r="A3" s="302" t="s">
        <v>70</v>
      </c>
      <c r="B3" s="303"/>
      <c r="C3" s="303"/>
      <c r="D3" s="303"/>
      <c r="E3" s="303"/>
      <c r="F3" s="303"/>
      <c r="G3" s="304"/>
      <c r="H3" s="1"/>
    </row>
    <row r="4" spans="1:8" x14ac:dyDescent="0.35">
      <c r="A4" s="17"/>
      <c r="B4" s="12" t="s">
        <v>8</v>
      </c>
      <c r="C4" s="15" t="s">
        <v>126</v>
      </c>
      <c r="D4" s="14"/>
      <c r="E4" s="14"/>
      <c r="F4" s="43"/>
      <c r="G4" s="44"/>
      <c r="H4" s="1"/>
    </row>
    <row r="5" spans="1:8" s="59" customFormat="1" ht="26" x14ac:dyDescent="0.35">
      <c r="A5" s="65"/>
      <c r="B5" s="66" t="s">
        <v>21</v>
      </c>
      <c r="C5" s="66" t="s">
        <v>255</v>
      </c>
      <c r="D5" s="66"/>
      <c r="E5" s="66"/>
      <c r="F5" s="67"/>
      <c r="G5" s="68"/>
      <c r="H5" s="58"/>
    </row>
    <row r="6" spans="1:8" ht="30" customHeight="1" x14ac:dyDescent="0.35">
      <c r="A6" s="17">
        <v>1</v>
      </c>
      <c r="B6" s="13"/>
      <c r="C6" s="13" t="s">
        <v>256</v>
      </c>
      <c r="D6" s="14" t="s">
        <v>14</v>
      </c>
      <c r="E6" s="16">
        <v>240</v>
      </c>
      <c r="F6" s="45"/>
      <c r="G6" s="46">
        <f t="shared" ref="G6" si="0">E6*F6</f>
        <v>0</v>
      </c>
      <c r="H6" s="140"/>
    </row>
    <row r="7" spans="1:8" x14ac:dyDescent="0.35">
      <c r="A7" s="326" t="s">
        <v>202</v>
      </c>
      <c r="B7" s="327"/>
      <c r="C7" s="327"/>
      <c r="D7" s="327"/>
      <c r="E7" s="327"/>
      <c r="F7" s="327"/>
      <c r="G7" s="328"/>
    </row>
    <row r="8" spans="1:8" ht="117" x14ac:dyDescent="0.35">
      <c r="A8" s="34"/>
      <c r="B8" s="21"/>
      <c r="C8" s="21" t="s">
        <v>238</v>
      </c>
      <c r="D8" s="22"/>
      <c r="E8" s="22"/>
      <c r="F8" s="55"/>
      <c r="G8" s="56"/>
    </row>
    <row r="9" spans="1:8" x14ac:dyDescent="0.35">
      <c r="A9" s="34"/>
      <c r="B9" s="21"/>
      <c r="C9" s="21" t="s">
        <v>227</v>
      </c>
      <c r="D9" s="22"/>
      <c r="E9" s="22"/>
      <c r="F9" s="55"/>
      <c r="G9" s="56"/>
    </row>
    <row r="10" spans="1:8" ht="117" x14ac:dyDescent="0.35">
      <c r="A10" s="34"/>
      <c r="B10" s="21"/>
      <c r="C10" s="36" t="s">
        <v>239</v>
      </c>
      <c r="D10" s="22"/>
      <c r="E10" s="22"/>
      <c r="F10" s="55"/>
      <c r="G10" s="56"/>
    </row>
    <row r="11" spans="1:8" x14ac:dyDescent="0.35">
      <c r="A11" s="34"/>
      <c r="B11" s="21"/>
      <c r="C11" s="36"/>
      <c r="D11" s="22"/>
      <c r="E11" s="22"/>
      <c r="F11" s="55"/>
      <c r="G11" s="56"/>
    </row>
    <row r="12" spans="1:8" ht="39" x14ac:dyDescent="0.35">
      <c r="A12" s="62">
        <v>2</v>
      </c>
      <c r="B12" s="146" t="s">
        <v>17</v>
      </c>
      <c r="C12" s="76" t="s">
        <v>228</v>
      </c>
      <c r="D12" s="64" t="s">
        <v>132</v>
      </c>
      <c r="E12" s="64">
        <v>1</v>
      </c>
      <c r="F12" s="74"/>
      <c r="G12" s="185">
        <f t="shared" ref="G12:G48" si="1">E12*F12</f>
        <v>0</v>
      </c>
    </row>
    <row r="13" spans="1:8" ht="70.900000000000006" customHeight="1" x14ac:dyDescent="0.35">
      <c r="A13" s="142"/>
      <c r="B13" s="143"/>
      <c r="C13" s="147" t="s">
        <v>229</v>
      </c>
      <c r="D13" s="144"/>
      <c r="E13" s="144"/>
      <c r="F13" s="145"/>
      <c r="G13" s="184">
        <f t="shared" si="1"/>
        <v>0</v>
      </c>
    </row>
    <row r="14" spans="1:8" x14ac:dyDescent="0.35">
      <c r="A14" s="34"/>
      <c r="B14" s="36"/>
      <c r="C14" s="36"/>
      <c r="D14" s="22"/>
      <c r="E14" s="22"/>
      <c r="F14" s="55"/>
      <c r="G14" s="46">
        <f t="shared" si="1"/>
        <v>0</v>
      </c>
    </row>
    <row r="15" spans="1:8" ht="18" customHeight="1" x14ac:dyDescent="0.35">
      <c r="A15" s="62">
        <v>3</v>
      </c>
      <c r="B15" s="76" t="s">
        <v>56</v>
      </c>
      <c r="C15" s="76" t="s">
        <v>203</v>
      </c>
      <c r="D15" s="64" t="s">
        <v>204</v>
      </c>
      <c r="E15" s="64">
        <v>60</v>
      </c>
      <c r="F15" s="74"/>
      <c r="G15" s="185">
        <f t="shared" si="1"/>
        <v>0</v>
      </c>
    </row>
    <row r="16" spans="1:8" ht="55.9" customHeight="1" x14ac:dyDescent="0.35">
      <c r="A16" s="142"/>
      <c r="B16" s="143"/>
      <c r="C16" s="143" t="s">
        <v>230</v>
      </c>
      <c r="D16" s="144"/>
      <c r="E16" s="144"/>
      <c r="F16" s="145"/>
      <c r="G16" s="184">
        <f t="shared" si="1"/>
        <v>0</v>
      </c>
    </row>
    <row r="17" spans="1:7" x14ac:dyDescent="0.35">
      <c r="A17" s="34"/>
      <c r="B17" s="36"/>
      <c r="C17" s="36"/>
      <c r="D17" s="22"/>
      <c r="E17" s="22"/>
      <c r="F17" s="55"/>
      <c r="G17" s="46">
        <f t="shared" si="1"/>
        <v>0</v>
      </c>
    </row>
    <row r="18" spans="1:7" ht="52" x14ac:dyDescent="0.35">
      <c r="A18" s="34">
        <v>4</v>
      </c>
      <c r="B18" s="23" t="s">
        <v>57</v>
      </c>
      <c r="C18" s="289" t="s">
        <v>451</v>
      </c>
      <c r="D18" s="38"/>
      <c r="E18" s="38"/>
      <c r="F18" s="55"/>
      <c r="G18" s="46">
        <f t="shared" si="1"/>
        <v>0</v>
      </c>
    </row>
    <row r="19" spans="1:7" ht="72.650000000000006" customHeight="1" x14ac:dyDescent="0.35">
      <c r="A19" s="34"/>
      <c r="B19" s="23"/>
      <c r="C19" s="290" t="s">
        <v>231</v>
      </c>
      <c r="D19" s="38"/>
      <c r="E19" s="38"/>
      <c r="F19" s="55"/>
      <c r="G19" s="46">
        <f t="shared" si="1"/>
        <v>0</v>
      </c>
    </row>
    <row r="20" spans="1:7" ht="18" customHeight="1" x14ac:dyDescent="0.35">
      <c r="A20" s="34">
        <v>4.0999999999999996</v>
      </c>
      <c r="B20" s="76"/>
      <c r="C20" s="290" t="s">
        <v>205</v>
      </c>
      <c r="D20" s="38" t="s">
        <v>39</v>
      </c>
      <c r="E20" s="22">
        <f>60*8</f>
        <v>480</v>
      </c>
      <c r="F20" s="55"/>
      <c r="G20" s="46">
        <f t="shared" si="1"/>
        <v>0</v>
      </c>
    </row>
    <row r="21" spans="1:7" ht="39" x14ac:dyDescent="0.35">
      <c r="A21" s="34">
        <v>4.2</v>
      </c>
      <c r="B21" s="37"/>
      <c r="C21" s="290" t="s">
        <v>206</v>
      </c>
      <c r="D21" s="38" t="s">
        <v>39</v>
      </c>
      <c r="E21" s="22">
        <f>60*2</f>
        <v>120</v>
      </c>
      <c r="F21" s="55"/>
      <c r="G21" s="46">
        <f t="shared" si="1"/>
        <v>0</v>
      </c>
    </row>
    <row r="22" spans="1:7" ht="26" x14ac:dyDescent="0.35">
      <c r="A22" s="34">
        <v>4.3</v>
      </c>
      <c r="B22" s="37"/>
      <c r="C22" s="290" t="s">
        <v>207</v>
      </c>
      <c r="D22" s="38" t="s">
        <v>39</v>
      </c>
      <c r="E22" s="22">
        <f>4*60</f>
        <v>240</v>
      </c>
      <c r="F22" s="55"/>
      <c r="G22" s="46">
        <f t="shared" si="1"/>
        <v>0</v>
      </c>
    </row>
    <row r="23" spans="1:7" x14ac:dyDescent="0.35">
      <c r="A23" s="34"/>
      <c r="B23" s="76"/>
      <c r="C23" s="291"/>
      <c r="D23" s="38"/>
      <c r="E23" s="22"/>
      <c r="F23" s="55"/>
      <c r="G23" s="46">
        <f t="shared" si="1"/>
        <v>0</v>
      </c>
    </row>
    <row r="24" spans="1:7" ht="65" x14ac:dyDescent="0.35">
      <c r="A24" s="62">
        <v>5</v>
      </c>
      <c r="B24" s="141" t="s">
        <v>208</v>
      </c>
      <c r="C24" s="292" t="s">
        <v>450</v>
      </c>
      <c r="D24" s="73" t="s">
        <v>39</v>
      </c>
      <c r="E24" s="64">
        <f>E20+E21+E22</f>
        <v>840</v>
      </c>
      <c r="F24" s="74"/>
      <c r="G24" s="185">
        <f t="shared" si="1"/>
        <v>0</v>
      </c>
    </row>
    <row r="25" spans="1:7" ht="31.15" customHeight="1" x14ac:dyDescent="0.35">
      <c r="A25" s="142"/>
      <c r="B25" s="148"/>
      <c r="C25" s="143" t="s">
        <v>232</v>
      </c>
      <c r="D25" s="149"/>
      <c r="E25" s="144"/>
      <c r="F25" s="145"/>
      <c r="G25" s="184">
        <f t="shared" si="1"/>
        <v>0</v>
      </c>
    </row>
    <row r="26" spans="1:7" x14ac:dyDescent="0.35">
      <c r="A26" s="142"/>
      <c r="B26" s="148"/>
      <c r="C26" s="143"/>
      <c r="D26" s="149"/>
      <c r="E26" s="144"/>
      <c r="F26" s="145"/>
      <c r="G26" s="46">
        <f t="shared" si="1"/>
        <v>0</v>
      </c>
    </row>
    <row r="27" spans="1:7" x14ac:dyDescent="0.35">
      <c r="A27" s="34">
        <v>6</v>
      </c>
      <c r="B27" s="37" t="s">
        <v>209</v>
      </c>
      <c r="C27" s="36" t="s">
        <v>210</v>
      </c>
      <c r="D27" s="38"/>
      <c r="E27" s="22"/>
      <c r="F27" s="55"/>
      <c r="G27" s="46">
        <f t="shared" si="1"/>
        <v>0</v>
      </c>
    </row>
    <row r="28" spans="1:7" x14ac:dyDescent="0.35">
      <c r="A28" s="34">
        <v>6.1</v>
      </c>
      <c r="B28" s="146"/>
      <c r="C28" s="36" t="s">
        <v>211</v>
      </c>
      <c r="D28" s="38" t="s">
        <v>90</v>
      </c>
      <c r="E28" s="22">
        <v>2</v>
      </c>
      <c r="F28" s="55"/>
      <c r="G28" s="46">
        <f t="shared" si="1"/>
        <v>0</v>
      </c>
    </row>
    <row r="29" spans="1:7" x14ac:dyDescent="0.35">
      <c r="A29" s="34">
        <v>6.2</v>
      </c>
      <c r="B29" s="37"/>
      <c r="C29" s="36" t="s">
        <v>212</v>
      </c>
      <c r="D29" s="38" t="s">
        <v>90</v>
      </c>
      <c r="E29" s="22">
        <v>24</v>
      </c>
      <c r="F29" s="55"/>
      <c r="G29" s="46">
        <f t="shared" si="1"/>
        <v>0</v>
      </c>
    </row>
    <row r="30" spans="1:7" x14ac:dyDescent="0.35">
      <c r="A30" s="34"/>
      <c r="B30" s="37"/>
      <c r="C30" s="36"/>
      <c r="D30" s="38"/>
      <c r="E30" s="22"/>
      <c r="F30" s="55"/>
      <c r="G30" s="46">
        <f t="shared" si="1"/>
        <v>0</v>
      </c>
    </row>
    <row r="31" spans="1:7" ht="26" x14ac:dyDescent="0.35">
      <c r="A31" s="62">
        <v>7</v>
      </c>
      <c r="B31" s="76" t="s">
        <v>213</v>
      </c>
      <c r="C31" s="76" t="s">
        <v>214</v>
      </c>
      <c r="D31" s="73" t="s">
        <v>215</v>
      </c>
      <c r="E31" s="64">
        <v>200</v>
      </c>
      <c r="F31" s="74"/>
      <c r="G31" s="185">
        <f t="shared" si="1"/>
        <v>0</v>
      </c>
    </row>
    <row r="32" spans="1:7" ht="117" x14ac:dyDescent="0.35">
      <c r="A32" s="142"/>
      <c r="B32" s="148"/>
      <c r="C32" s="143" t="s">
        <v>271</v>
      </c>
      <c r="D32" s="149"/>
      <c r="E32" s="144"/>
      <c r="F32" s="145"/>
      <c r="G32" s="184">
        <f t="shared" si="1"/>
        <v>0</v>
      </c>
    </row>
    <row r="33" spans="1:7" x14ac:dyDescent="0.35">
      <c r="A33" s="142"/>
      <c r="B33" s="148"/>
      <c r="C33" s="143"/>
      <c r="D33" s="149"/>
      <c r="E33" s="144"/>
      <c r="F33" s="145"/>
      <c r="G33" s="46">
        <f t="shared" si="1"/>
        <v>0</v>
      </c>
    </row>
    <row r="34" spans="1:7" x14ac:dyDescent="0.35">
      <c r="A34" s="62">
        <v>8</v>
      </c>
      <c r="B34" s="141" t="s">
        <v>216</v>
      </c>
      <c r="C34" s="76" t="s">
        <v>217</v>
      </c>
      <c r="D34" s="73" t="s">
        <v>215</v>
      </c>
      <c r="E34" s="64">
        <v>200</v>
      </c>
      <c r="F34" s="74"/>
      <c r="G34" s="185">
        <f t="shared" si="1"/>
        <v>0</v>
      </c>
    </row>
    <row r="35" spans="1:7" ht="26" x14ac:dyDescent="0.35">
      <c r="A35" s="142"/>
      <c r="B35" s="148"/>
      <c r="C35" s="143" t="s">
        <v>233</v>
      </c>
      <c r="D35" s="149"/>
      <c r="E35" s="144"/>
      <c r="F35" s="145"/>
      <c r="G35" s="184">
        <f t="shared" si="1"/>
        <v>0</v>
      </c>
    </row>
    <row r="36" spans="1:7" x14ac:dyDescent="0.35">
      <c r="A36" s="34"/>
      <c r="B36" s="37"/>
      <c r="C36" s="36"/>
      <c r="D36" s="38"/>
      <c r="E36" s="22"/>
      <c r="F36" s="55"/>
      <c r="G36" s="46">
        <f t="shared" si="1"/>
        <v>0</v>
      </c>
    </row>
    <row r="37" spans="1:7" x14ac:dyDescent="0.35">
      <c r="A37" s="62">
        <v>9</v>
      </c>
      <c r="B37" s="141" t="s">
        <v>218</v>
      </c>
      <c r="C37" s="76" t="s">
        <v>219</v>
      </c>
      <c r="D37" s="73" t="s">
        <v>204</v>
      </c>
      <c r="E37" s="64">
        <v>60</v>
      </c>
      <c r="F37" s="74"/>
      <c r="G37" s="185">
        <f t="shared" si="1"/>
        <v>0</v>
      </c>
    </row>
    <row r="38" spans="1:7" x14ac:dyDescent="0.35">
      <c r="A38" s="142"/>
      <c r="B38" s="148"/>
      <c r="C38" s="143" t="s">
        <v>234</v>
      </c>
      <c r="D38" s="149"/>
      <c r="E38" s="144"/>
      <c r="F38" s="145"/>
      <c r="G38" s="184">
        <f t="shared" si="1"/>
        <v>0</v>
      </c>
    </row>
    <row r="39" spans="1:7" x14ac:dyDescent="0.35">
      <c r="A39" s="34"/>
      <c r="B39" s="37"/>
      <c r="C39" s="36"/>
      <c r="D39" s="38"/>
      <c r="E39" s="22"/>
      <c r="F39" s="55"/>
      <c r="G39" s="46">
        <f t="shared" si="1"/>
        <v>0</v>
      </c>
    </row>
    <row r="40" spans="1:7" x14ac:dyDescent="0.35">
      <c r="A40" s="62">
        <v>10</v>
      </c>
      <c r="B40" s="141" t="s">
        <v>220</v>
      </c>
      <c r="C40" s="76" t="s">
        <v>236</v>
      </c>
      <c r="D40" s="73" t="s">
        <v>221</v>
      </c>
      <c r="E40" s="64">
        <v>1</v>
      </c>
      <c r="F40" s="74"/>
      <c r="G40" s="185">
        <f t="shared" si="1"/>
        <v>0</v>
      </c>
    </row>
    <row r="41" spans="1:7" ht="52" x14ac:dyDescent="0.35">
      <c r="A41" s="142"/>
      <c r="B41" s="148"/>
      <c r="C41" s="143" t="s">
        <v>235</v>
      </c>
      <c r="D41" s="149"/>
      <c r="E41" s="144"/>
      <c r="F41" s="145"/>
      <c r="G41" s="184">
        <f t="shared" si="1"/>
        <v>0</v>
      </c>
    </row>
    <row r="42" spans="1:7" x14ac:dyDescent="0.35">
      <c r="A42" s="34"/>
      <c r="B42" s="37"/>
      <c r="C42" s="36"/>
      <c r="D42" s="38"/>
      <c r="E42" s="22"/>
      <c r="F42" s="55"/>
      <c r="G42" s="46">
        <f t="shared" si="1"/>
        <v>0</v>
      </c>
    </row>
    <row r="43" spans="1:7" x14ac:dyDescent="0.35">
      <c r="A43" s="34">
        <v>11</v>
      </c>
      <c r="B43" s="37" t="s">
        <v>222</v>
      </c>
      <c r="C43" s="77" t="s">
        <v>257</v>
      </c>
      <c r="D43" s="38"/>
      <c r="E43" s="22"/>
      <c r="F43" s="55"/>
      <c r="G43" s="46">
        <f t="shared" si="1"/>
        <v>0</v>
      </c>
    </row>
    <row r="44" spans="1:7" ht="123" customHeight="1" x14ac:dyDescent="0.35">
      <c r="A44" s="34"/>
      <c r="B44" s="37"/>
      <c r="C44" s="150" t="s">
        <v>237</v>
      </c>
      <c r="D44" s="38"/>
      <c r="E44" s="22"/>
      <c r="F44" s="55"/>
      <c r="G44" s="46">
        <f t="shared" si="1"/>
        <v>0</v>
      </c>
    </row>
    <row r="45" spans="1:7" x14ac:dyDescent="0.35">
      <c r="A45" s="34">
        <v>11.1</v>
      </c>
      <c r="B45" s="37"/>
      <c r="C45" s="36" t="s">
        <v>223</v>
      </c>
      <c r="D45" s="38" t="s">
        <v>224</v>
      </c>
      <c r="E45" s="22">
        <v>2</v>
      </c>
      <c r="F45" s="55"/>
      <c r="G45" s="46">
        <f t="shared" si="1"/>
        <v>0</v>
      </c>
    </row>
    <row r="46" spans="1:7" x14ac:dyDescent="0.35">
      <c r="A46" s="34">
        <v>11.2</v>
      </c>
      <c r="B46" s="141"/>
      <c r="C46" s="126" t="s">
        <v>225</v>
      </c>
      <c r="D46" s="73" t="s">
        <v>224</v>
      </c>
      <c r="E46" s="64">
        <v>1</v>
      </c>
      <c r="F46" s="74"/>
      <c r="G46" s="46">
        <f t="shared" si="1"/>
        <v>0</v>
      </c>
    </row>
    <row r="47" spans="1:7" x14ac:dyDescent="0.35">
      <c r="A47" s="34"/>
      <c r="B47" s="141"/>
      <c r="C47" s="151"/>
      <c r="D47" s="73"/>
      <c r="E47" s="64"/>
      <c r="F47" s="74"/>
      <c r="G47" s="46">
        <f t="shared" si="1"/>
        <v>0</v>
      </c>
    </row>
    <row r="48" spans="1:7" ht="15" thickBot="1" x14ac:dyDescent="0.4">
      <c r="A48" s="62"/>
      <c r="B48" s="63"/>
      <c r="C48" s="76"/>
      <c r="D48" s="64"/>
      <c r="E48" s="73"/>
      <c r="F48" s="74"/>
      <c r="G48" s="185">
        <f t="shared" si="1"/>
        <v>0</v>
      </c>
    </row>
    <row r="49" spans="1:7" ht="24" customHeight="1" thickBot="1" x14ac:dyDescent="0.4">
      <c r="A49" s="297" t="s">
        <v>226</v>
      </c>
      <c r="B49" s="298"/>
      <c r="C49" s="298"/>
      <c r="D49" s="187"/>
      <c r="E49" s="187"/>
      <c r="F49" s="189"/>
      <c r="G49" s="190">
        <f>SUM(G1:G48)</f>
        <v>0</v>
      </c>
    </row>
    <row r="397" spans="6:7" s="213" customFormat="1" x14ac:dyDescent="0.35">
      <c r="F397" s="214"/>
      <c r="G397" s="214"/>
    </row>
    <row r="398" spans="6:7" s="213" customFormat="1" x14ac:dyDescent="0.35">
      <c r="F398" s="214"/>
      <c r="G398" s="214"/>
    </row>
    <row r="399" spans="6:7" s="213" customFormat="1" x14ac:dyDescent="0.35">
      <c r="F399" s="214"/>
      <c r="G399" s="214"/>
    </row>
    <row r="400" spans="6:7" s="213" customFormat="1" x14ac:dyDescent="0.35">
      <c r="F400" s="214"/>
      <c r="G400" s="214"/>
    </row>
    <row r="401" spans="6:7" s="213" customFormat="1" x14ac:dyDescent="0.35">
      <c r="F401" s="214"/>
      <c r="G401" s="214"/>
    </row>
    <row r="402" spans="6:7" s="213" customFormat="1" x14ac:dyDescent="0.35">
      <c r="F402" s="214"/>
      <c r="G402" s="214"/>
    </row>
    <row r="403" spans="6:7" s="213" customFormat="1" x14ac:dyDescent="0.35">
      <c r="F403" s="214"/>
      <c r="G403" s="214"/>
    </row>
    <row r="404" spans="6:7" s="213" customFormat="1" x14ac:dyDescent="0.35">
      <c r="F404" s="214"/>
      <c r="G404" s="214"/>
    </row>
    <row r="405" spans="6:7" s="213" customFormat="1" x14ac:dyDescent="0.35">
      <c r="F405" s="214"/>
      <c r="G405" s="214"/>
    </row>
    <row r="406" spans="6:7" s="213" customFormat="1" x14ac:dyDescent="0.35">
      <c r="F406" s="214"/>
      <c r="G406" s="214"/>
    </row>
    <row r="407" spans="6:7" s="213" customFormat="1" x14ac:dyDescent="0.35">
      <c r="F407" s="214"/>
      <c r="G407" s="214"/>
    </row>
    <row r="408" spans="6:7" s="213" customFormat="1" x14ac:dyDescent="0.35">
      <c r="F408" s="214"/>
      <c r="G408" s="214"/>
    </row>
    <row r="409" spans="6:7" s="213" customFormat="1" x14ac:dyDescent="0.35">
      <c r="F409" s="214"/>
      <c r="G409" s="214"/>
    </row>
    <row r="410" spans="6:7" s="213" customFormat="1" x14ac:dyDescent="0.35">
      <c r="F410" s="214"/>
      <c r="G410" s="214"/>
    </row>
    <row r="411" spans="6:7" s="213" customFormat="1" x14ac:dyDescent="0.35">
      <c r="F411" s="214"/>
      <c r="G411" s="214"/>
    </row>
    <row r="412" spans="6:7" s="213" customFormat="1" x14ac:dyDescent="0.35">
      <c r="F412" s="214"/>
      <c r="G412" s="214"/>
    </row>
    <row r="413" spans="6:7" s="213" customFormat="1" x14ac:dyDescent="0.35">
      <c r="F413" s="214"/>
      <c r="G413" s="214"/>
    </row>
    <row r="414" spans="6:7" s="213" customFormat="1" x14ac:dyDescent="0.35">
      <c r="F414" s="214"/>
      <c r="G414" s="214"/>
    </row>
    <row r="415" spans="6:7" s="213" customFormat="1" x14ac:dyDescent="0.35">
      <c r="F415" s="214"/>
      <c r="G415" s="214"/>
    </row>
    <row r="416" spans="6:7" s="213" customFormat="1" x14ac:dyDescent="0.35">
      <c r="F416" s="214"/>
      <c r="G416" s="214"/>
    </row>
    <row r="417" spans="6:7" s="213" customFormat="1" x14ac:dyDescent="0.35">
      <c r="F417" s="214"/>
      <c r="G417" s="214"/>
    </row>
    <row r="418" spans="6:7" s="213" customFormat="1" x14ac:dyDescent="0.35">
      <c r="F418" s="214"/>
      <c r="G418" s="214"/>
    </row>
    <row r="419" spans="6:7" s="213" customFormat="1" x14ac:dyDescent="0.35">
      <c r="F419" s="214"/>
      <c r="G419" s="214"/>
    </row>
    <row r="420" spans="6:7" s="213" customFormat="1" x14ac:dyDescent="0.35">
      <c r="F420" s="214"/>
      <c r="G420" s="214"/>
    </row>
    <row r="421" spans="6:7" s="213" customFormat="1" x14ac:dyDescent="0.35">
      <c r="F421" s="214"/>
      <c r="G421" s="214"/>
    </row>
    <row r="422" spans="6:7" s="213" customFormat="1" x14ac:dyDescent="0.35">
      <c r="F422" s="214"/>
      <c r="G422" s="214"/>
    </row>
    <row r="423" spans="6:7" s="213" customFormat="1" x14ac:dyDescent="0.35">
      <c r="F423" s="214"/>
      <c r="G423" s="214"/>
    </row>
    <row r="424" spans="6:7" s="213" customFormat="1" x14ac:dyDescent="0.35">
      <c r="F424" s="214"/>
      <c r="G424" s="214"/>
    </row>
    <row r="425" spans="6:7" s="213" customFormat="1" x14ac:dyDescent="0.35">
      <c r="F425" s="214"/>
      <c r="G425" s="214"/>
    </row>
    <row r="426" spans="6:7" s="213" customFormat="1" x14ac:dyDescent="0.35">
      <c r="F426" s="214"/>
      <c r="G426" s="214"/>
    </row>
    <row r="427" spans="6:7" s="213" customFormat="1" x14ac:dyDescent="0.35">
      <c r="F427" s="214"/>
      <c r="G427" s="214"/>
    </row>
    <row r="428" spans="6:7" s="213" customFormat="1" x14ac:dyDescent="0.35">
      <c r="F428" s="214"/>
      <c r="G428" s="214"/>
    </row>
    <row r="429" spans="6:7" s="213" customFormat="1" x14ac:dyDescent="0.35">
      <c r="F429" s="214"/>
      <c r="G429" s="214"/>
    </row>
    <row r="430" spans="6:7" s="213" customFormat="1" x14ac:dyDescent="0.35">
      <c r="F430" s="214"/>
      <c r="G430" s="214"/>
    </row>
    <row r="431" spans="6:7" s="213" customFormat="1" x14ac:dyDescent="0.35">
      <c r="F431" s="214"/>
      <c r="G431" s="214"/>
    </row>
    <row r="432" spans="6:7" s="213" customFormat="1" x14ac:dyDescent="0.35">
      <c r="F432" s="214"/>
      <c r="G432" s="214"/>
    </row>
    <row r="433" spans="6:7" s="213" customFormat="1" x14ac:dyDescent="0.35">
      <c r="F433" s="214"/>
      <c r="G433" s="214"/>
    </row>
    <row r="434" spans="6:7" s="213" customFormat="1" x14ac:dyDescent="0.35">
      <c r="F434" s="214"/>
      <c r="G434" s="214"/>
    </row>
    <row r="435" spans="6:7" s="213" customFormat="1" x14ac:dyDescent="0.35">
      <c r="F435" s="214"/>
      <c r="G435" s="214"/>
    </row>
  </sheetData>
  <mergeCells count="4">
    <mergeCell ref="A49:C49"/>
    <mergeCell ref="A1:G1"/>
    <mergeCell ref="A3:G3"/>
    <mergeCell ref="A7:G7"/>
  </mergeCells>
  <pageMargins left="0.70866141732283472" right="0.70866141732283472" top="0.74803149606299213" bottom="0.74803149606299213" header="0.31496062992125984" footer="0.31496062992125984"/>
  <pageSetup paperSize="9" scale="76" fitToHeight="0" orientation="portrait" r:id="rId1"/>
  <headerFooter>
    <oddFooter>&amp;CPage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E8384-2D65-4A88-9104-F1C2444FB13E}">
  <dimension ref="A1:G430"/>
  <sheetViews>
    <sheetView view="pageBreakPreview" topLeftCell="A17" zoomScaleNormal="100" zoomScaleSheetLayoutView="100" workbookViewId="0">
      <selection activeCell="C25" sqref="C25"/>
    </sheetView>
  </sheetViews>
  <sheetFormatPr defaultRowHeight="14.5" x14ac:dyDescent="0.35"/>
  <cols>
    <col min="1" max="1" width="8.26953125" customWidth="1"/>
    <col min="3" max="3" width="50.7265625" customWidth="1"/>
    <col min="4" max="4" width="6.81640625" customWidth="1"/>
    <col min="5" max="5" width="7.1796875" customWidth="1"/>
    <col min="6" max="6" width="14.54296875" style="47" bestFit="1" customWidth="1"/>
    <col min="7" max="7" width="16.54296875" style="47" customWidth="1"/>
  </cols>
  <sheetData>
    <row r="1" spans="1:7" x14ac:dyDescent="0.35">
      <c r="A1" s="315" t="s">
        <v>194</v>
      </c>
      <c r="B1" s="316"/>
      <c r="C1" s="316"/>
      <c r="D1" s="316"/>
      <c r="E1" s="316"/>
      <c r="F1" s="316"/>
      <c r="G1" s="317"/>
    </row>
    <row r="2" spans="1:7" x14ac:dyDescent="0.35">
      <c r="A2" s="2" t="s">
        <v>0</v>
      </c>
      <c r="B2" s="4" t="s">
        <v>1</v>
      </c>
      <c r="C2" s="4" t="s">
        <v>2</v>
      </c>
      <c r="D2" s="4" t="s">
        <v>3</v>
      </c>
      <c r="E2" s="4" t="s">
        <v>4</v>
      </c>
      <c r="F2" s="54" t="s">
        <v>5</v>
      </c>
      <c r="G2" s="48" t="s">
        <v>40</v>
      </c>
    </row>
    <row r="3" spans="1:7" x14ac:dyDescent="0.35">
      <c r="A3" s="34"/>
      <c r="B3" s="21"/>
      <c r="C3" s="36"/>
      <c r="D3" s="22"/>
      <c r="E3" s="22"/>
      <c r="F3" s="55"/>
      <c r="G3" s="56"/>
    </row>
    <row r="4" spans="1:7" ht="26" x14ac:dyDescent="0.35">
      <c r="A4" s="34"/>
      <c r="B4" s="21"/>
      <c r="C4" s="35" t="s">
        <v>242</v>
      </c>
      <c r="D4" s="22"/>
      <c r="E4" s="22"/>
      <c r="F4" s="55"/>
      <c r="G4" s="56"/>
    </row>
    <row r="5" spans="1:7" x14ac:dyDescent="0.35">
      <c r="A5" s="34"/>
      <c r="B5" s="21"/>
      <c r="C5" s="77"/>
      <c r="D5" s="22"/>
      <c r="E5" s="22"/>
      <c r="F5" s="55"/>
      <c r="G5" s="56"/>
    </row>
    <row r="6" spans="1:7" x14ac:dyDescent="0.35">
      <c r="A6" s="34"/>
      <c r="B6" s="21"/>
      <c r="C6" s="35" t="s">
        <v>227</v>
      </c>
      <c r="D6" s="22"/>
      <c r="E6" s="22"/>
      <c r="F6" s="55"/>
      <c r="G6" s="56"/>
    </row>
    <row r="7" spans="1:7" ht="91" x14ac:dyDescent="0.35">
      <c r="A7" s="34"/>
      <c r="B7" s="21"/>
      <c r="C7" s="181" t="s">
        <v>270</v>
      </c>
      <c r="D7" s="22"/>
      <c r="E7" s="22"/>
      <c r="F7" s="55"/>
      <c r="G7" s="56"/>
    </row>
    <row r="8" spans="1:7" x14ac:dyDescent="0.35">
      <c r="A8" s="34"/>
      <c r="B8" s="21"/>
      <c r="C8" s="36"/>
      <c r="D8" s="22"/>
      <c r="E8" s="22"/>
      <c r="F8" s="55"/>
      <c r="G8" s="56"/>
    </row>
    <row r="9" spans="1:7" ht="39" x14ac:dyDescent="0.35">
      <c r="A9" s="34"/>
      <c r="B9" s="36"/>
      <c r="C9" s="77" t="s">
        <v>452</v>
      </c>
      <c r="D9" s="22"/>
      <c r="E9" s="22"/>
      <c r="F9" s="55"/>
      <c r="G9" s="56"/>
    </row>
    <row r="10" spans="1:7" ht="14.5" customHeight="1" x14ac:dyDescent="0.35">
      <c r="A10" s="34"/>
      <c r="B10" s="36"/>
      <c r="C10" s="77"/>
      <c r="D10" s="22"/>
      <c r="E10" s="22"/>
      <c r="F10" s="55"/>
      <c r="G10" s="56"/>
    </row>
    <row r="11" spans="1:7" ht="26" x14ac:dyDescent="0.35">
      <c r="A11" s="17">
        <v>1</v>
      </c>
      <c r="B11" s="181"/>
      <c r="C11" s="181" t="s">
        <v>453</v>
      </c>
      <c r="D11" s="14" t="s">
        <v>132</v>
      </c>
      <c r="E11" s="14">
        <v>1</v>
      </c>
      <c r="F11" s="103">
        <v>0</v>
      </c>
      <c r="G11" s="293">
        <v>0</v>
      </c>
    </row>
    <row r="12" spans="1:7" x14ac:dyDescent="0.35">
      <c r="A12" s="34"/>
      <c r="B12" s="36"/>
      <c r="C12" s="287"/>
      <c r="D12" s="288"/>
      <c r="E12" s="22"/>
      <c r="F12" s="55"/>
      <c r="G12" s="56"/>
    </row>
    <row r="13" spans="1:7" x14ac:dyDescent="0.35">
      <c r="A13" s="34">
        <v>2</v>
      </c>
      <c r="B13" s="36"/>
      <c r="C13" s="36" t="s">
        <v>240</v>
      </c>
      <c r="D13" s="22" t="s">
        <v>132</v>
      </c>
      <c r="E13" s="22">
        <v>1</v>
      </c>
      <c r="F13" s="55">
        <v>0</v>
      </c>
      <c r="G13" s="56">
        <f t="shared" ref="G13" si="0">+F13*E13</f>
        <v>0</v>
      </c>
    </row>
    <row r="14" spans="1:7" ht="14.5" customHeight="1" x14ac:dyDescent="0.35">
      <c r="A14" s="34"/>
      <c r="B14" s="36"/>
      <c r="C14" s="36"/>
      <c r="D14" s="22"/>
      <c r="E14" s="22"/>
      <c r="F14" s="55"/>
      <c r="G14" s="56"/>
    </row>
    <row r="15" spans="1:7" x14ac:dyDescent="0.35">
      <c r="A15" s="34">
        <v>3</v>
      </c>
      <c r="B15" s="36"/>
      <c r="C15" s="36" t="s">
        <v>241</v>
      </c>
      <c r="D15" s="22" t="s">
        <v>132</v>
      </c>
      <c r="E15" s="22">
        <v>1</v>
      </c>
      <c r="F15" s="55">
        <v>0</v>
      </c>
      <c r="G15" s="56">
        <f t="shared" ref="G15" si="1">+F15*E15</f>
        <v>0</v>
      </c>
    </row>
    <row r="16" spans="1:7" ht="14.5" customHeight="1" x14ac:dyDescent="0.35">
      <c r="A16" s="34"/>
      <c r="B16" s="36"/>
      <c r="C16" s="36"/>
      <c r="D16" s="22"/>
      <c r="E16" s="22"/>
      <c r="F16" s="55"/>
      <c r="G16" s="56"/>
    </row>
    <row r="17" spans="1:7" ht="26" x14ac:dyDescent="0.35">
      <c r="A17" s="34"/>
      <c r="B17" s="36"/>
      <c r="C17" s="77" t="s">
        <v>243</v>
      </c>
      <c r="D17" s="22"/>
      <c r="E17" s="22"/>
      <c r="F17" s="55"/>
      <c r="G17" s="56"/>
    </row>
    <row r="18" spans="1:7" ht="14.5" customHeight="1" x14ac:dyDescent="0.35">
      <c r="A18" s="34"/>
      <c r="B18" s="36"/>
      <c r="C18" s="36"/>
      <c r="D18" s="22"/>
      <c r="E18" s="22"/>
      <c r="F18" s="55"/>
      <c r="G18" s="56"/>
    </row>
    <row r="19" spans="1:7" x14ac:dyDescent="0.35">
      <c r="A19" s="34">
        <v>4</v>
      </c>
      <c r="B19" s="36"/>
      <c r="C19" s="36" t="s">
        <v>245</v>
      </c>
      <c r="D19" s="22" t="s">
        <v>132</v>
      </c>
      <c r="E19" s="22">
        <v>1</v>
      </c>
      <c r="F19" s="55">
        <v>0</v>
      </c>
      <c r="G19" s="56">
        <f t="shared" ref="G19" si="2">+F19*E19</f>
        <v>0</v>
      </c>
    </row>
    <row r="20" spans="1:7" ht="14.5" customHeight="1" x14ac:dyDescent="0.35">
      <c r="A20" s="34"/>
      <c r="B20" s="36"/>
      <c r="C20" s="36"/>
      <c r="D20" s="22"/>
      <c r="E20" s="22"/>
      <c r="F20" s="55"/>
      <c r="G20" s="56"/>
    </row>
    <row r="21" spans="1:7" x14ac:dyDescent="0.35">
      <c r="A21" s="34">
        <v>5</v>
      </c>
      <c r="B21" s="36"/>
      <c r="C21" s="36" t="s">
        <v>244</v>
      </c>
      <c r="D21" s="22" t="s">
        <v>132</v>
      </c>
      <c r="E21" s="22">
        <v>1</v>
      </c>
      <c r="F21" s="55">
        <v>0</v>
      </c>
      <c r="G21" s="56">
        <f t="shared" ref="G21" si="3">+F21*E21</f>
        <v>0</v>
      </c>
    </row>
    <row r="22" spans="1:7" x14ac:dyDescent="0.35">
      <c r="A22" s="34"/>
      <c r="B22" s="36"/>
      <c r="C22" s="36"/>
      <c r="D22" s="22"/>
      <c r="E22" s="22"/>
      <c r="F22" s="55"/>
      <c r="G22" s="56"/>
    </row>
    <row r="23" spans="1:7" x14ac:dyDescent="0.35">
      <c r="A23" s="62"/>
      <c r="B23" s="36"/>
      <c r="C23" s="152" t="s">
        <v>246</v>
      </c>
      <c r="D23" s="64"/>
      <c r="E23" s="73"/>
      <c r="F23" s="74"/>
      <c r="G23" s="75"/>
    </row>
    <row r="24" spans="1:7" x14ac:dyDescent="0.35">
      <c r="A24" s="62"/>
      <c r="B24" s="63"/>
      <c r="C24" s="76"/>
      <c r="D24" s="64"/>
      <c r="E24" s="73"/>
      <c r="F24" s="74"/>
      <c r="G24" s="75"/>
    </row>
    <row r="25" spans="1:7" ht="143" x14ac:dyDescent="0.35">
      <c r="A25" s="62">
        <v>6</v>
      </c>
      <c r="B25" s="63"/>
      <c r="C25" s="76" t="s">
        <v>247</v>
      </c>
      <c r="D25" s="22" t="s">
        <v>132</v>
      </c>
      <c r="E25" s="22">
        <v>1</v>
      </c>
      <c r="F25" s="55"/>
      <c r="G25" s="56">
        <f t="shared" ref="G25" si="4">+F25*E25</f>
        <v>0</v>
      </c>
    </row>
    <row r="26" spans="1:7" x14ac:dyDescent="0.35">
      <c r="A26" s="62"/>
      <c r="B26" s="36"/>
      <c r="C26" s="76"/>
      <c r="D26" s="64"/>
      <c r="E26" s="73"/>
      <c r="F26" s="74"/>
      <c r="G26" s="75"/>
    </row>
    <row r="27" spans="1:7" x14ac:dyDescent="0.35">
      <c r="A27" s="62"/>
      <c r="B27" s="63"/>
      <c r="C27" s="76"/>
      <c r="D27" s="64"/>
      <c r="E27" s="73"/>
      <c r="F27" s="74"/>
      <c r="G27" s="75"/>
    </row>
    <row r="28" spans="1:7" ht="15" thickBot="1" x14ac:dyDescent="0.4">
      <c r="A28" s="62"/>
      <c r="B28" s="63"/>
      <c r="C28" s="76"/>
      <c r="D28" s="64"/>
      <c r="E28" s="73"/>
      <c r="F28" s="74"/>
      <c r="G28" s="75"/>
    </row>
    <row r="29" spans="1:7" ht="27" customHeight="1" thickBot="1" x14ac:dyDescent="0.4">
      <c r="A29" s="297" t="s">
        <v>166</v>
      </c>
      <c r="B29" s="298"/>
      <c r="C29" s="298"/>
      <c r="D29" s="187"/>
      <c r="E29" s="187"/>
      <c r="F29" s="189"/>
      <c r="G29" s="190">
        <f>SUM(G3:G28)</f>
        <v>0</v>
      </c>
    </row>
    <row r="392" spans="6:7" s="213" customFormat="1" x14ac:dyDescent="0.35">
      <c r="F392" s="214"/>
      <c r="G392" s="214"/>
    </row>
    <row r="393" spans="6:7" s="213" customFormat="1" x14ac:dyDescent="0.35">
      <c r="F393" s="214"/>
      <c r="G393" s="214"/>
    </row>
    <row r="394" spans="6:7" s="213" customFormat="1" x14ac:dyDescent="0.35">
      <c r="F394" s="214"/>
      <c r="G394" s="214"/>
    </row>
    <row r="395" spans="6:7" s="213" customFormat="1" x14ac:dyDescent="0.35">
      <c r="F395" s="214"/>
      <c r="G395" s="214"/>
    </row>
    <row r="396" spans="6:7" s="213" customFormat="1" x14ac:dyDescent="0.35">
      <c r="F396" s="214"/>
      <c r="G396" s="214"/>
    </row>
    <row r="397" spans="6:7" s="213" customFormat="1" x14ac:dyDescent="0.35">
      <c r="F397" s="214"/>
      <c r="G397" s="214"/>
    </row>
    <row r="398" spans="6:7" s="213" customFormat="1" x14ac:dyDescent="0.35">
      <c r="F398" s="214"/>
      <c r="G398" s="214"/>
    </row>
    <row r="399" spans="6:7" s="213" customFormat="1" x14ac:dyDescent="0.35">
      <c r="F399" s="214"/>
      <c r="G399" s="214"/>
    </row>
    <row r="400" spans="6:7" s="213" customFormat="1" x14ac:dyDescent="0.35">
      <c r="F400" s="214"/>
      <c r="G400" s="214"/>
    </row>
    <row r="401" spans="6:7" s="213" customFormat="1" x14ac:dyDescent="0.35">
      <c r="F401" s="214"/>
      <c r="G401" s="214"/>
    </row>
    <row r="402" spans="6:7" s="213" customFormat="1" x14ac:dyDescent="0.35">
      <c r="F402" s="214"/>
      <c r="G402" s="214"/>
    </row>
    <row r="403" spans="6:7" s="213" customFormat="1" x14ac:dyDescent="0.35">
      <c r="F403" s="214"/>
      <c r="G403" s="214"/>
    </row>
    <row r="404" spans="6:7" s="213" customFormat="1" x14ac:dyDescent="0.35">
      <c r="F404" s="214"/>
      <c r="G404" s="214"/>
    </row>
    <row r="405" spans="6:7" s="213" customFormat="1" x14ac:dyDescent="0.35">
      <c r="F405" s="214"/>
      <c r="G405" s="214"/>
    </row>
    <row r="406" spans="6:7" s="213" customFormat="1" x14ac:dyDescent="0.35">
      <c r="F406" s="214"/>
      <c r="G406" s="214"/>
    </row>
    <row r="407" spans="6:7" s="213" customFormat="1" x14ac:dyDescent="0.35">
      <c r="F407" s="214"/>
      <c r="G407" s="214"/>
    </row>
    <row r="408" spans="6:7" s="213" customFormat="1" x14ac:dyDescent="0.35">
      <c r="F408" s="214"/>
      <c r="G408" s="214"/>
    </row>
    <row r="409" spans="6:7" s="213" customFormat="1" x14ac:dyDescent="0.35">
      <c r="F409" s="214"/>
      <c r="G409" s="214"/>
    </row>
    <row r="410" spans="6:7" s="213" customFormat="1" x14ac:dyDescent="0.35">
      <c r="F410" s="214"/>
      <c r="G410" s="214"/>
    </row>
    <row r="411" spans="6:7" s="213" customFormat="1" x14ac:dyDescent="0.35">
      <c r="F411" s="214"/>
      <c r="G411" s="214"/>
    </row>
    <row r="412" spans="6:7" s="213" customFormat="1" x14ac:dyDescent="0.35">
      <c r="F412" s="214"/>
      <c r="G412" s="214"/>
    </row>
    <row r="413" spans="6:7" s="213" customFormat="1" x14ac:dyDescent="0.35">
      <c r="F413" s="214"/>
      <c r="G413" s="214"/>
    </row>
    <row r="414" spans="6:7" s="213" customFormat="1" x14ac:dyDescent="0.35">
      <c r="F414" s="214"/>
      <c r="G414" s="214"/>
    </row>
    <row r="415" spans="6:7" s="213" customFormat="1" x14ac:dyDescent="0.35">
      <c r="F415" s="214"/>
      <c r="G415" s="214"/>
    </row>
    <row r="416" spans="6:7" s="213" customFormat="1" x14ac:dyDescent="0.35">
      <c r="F416" s="214"/>
      <c r="G416" s="214"/>
    </row>
    <row r="417" spans="6:7" s="213" customFormat="1" x14ac:dyDescent="0.35">
      <c r="F417" s="214"/>
      <c r="G417" s="214"/>
    </row>
    <row r="418" spans="6:7" s="213" customFormat="1" x14ac:dyDescent="0.35">
      <c r="F418" s="214"/>
      <c r="G418" s="214"/>
    </row>
    <row r="419" spans="6:7" s="213" customFormat="1" x14ac:dyDescent="0.35">
      <c r="F419" s="214"/>
      <c r="G419" s="214"/>
    </row>
    <row r="420" spans="6:7" s="213" customFormat="1" x14ac:dyDescent="0.35">
      <c r="F420" s="214"/>
      <c r="G420" s="214"/>
    </row>
    <row r="421" spans="6:7" s="213" customFormat="1" x14ac:dyDescent="0.35">
      <c r="F421" s="214"/>
      <c r="G421" s="214"/>
    </row>
    <row r="422" spans="6:7" s="213" customFormat="1" x14ac:dyDescent="0.35">
      <c r="F422" s="214"/>
      <c r="G422" s="214"/>
    </row>
    <row r="423" spans="6:7" s="213" customFormat="1" x14ac:dyDescent="0.35">
      <c r="F423" s="214"/>
      <c r="G423" s="214"/>
    </row>
    <row r="424" spans="6:7" s="213" customFormat="1" x14ac:dyDescent="0.35">
      <c r="F424" s="214"/>
      <c r="G424" s="214"/>
    </row>
    <row r="425" spans="6:7" s="213" customFormat="1" x14ac:dyDescent="0.35">
      <c r="F425" s="214"/>
      <c r="G425" s="214"/>
    </row>
    <row r="426" spans="6:7" s="213" customFormat="1" x14ac:dyDescent="0.35">
      <c r="F426" s="214"/>
      <c r="G426" s="214"/>
    </row>
    <row r="427" spans="6:7" s="213" customFormat="1" x14ac:dyDescent="0.35">
      <c r="F427" s="214"/>
      <c r="G427" s="214"/>
    </row>
    <row r="428" spans="6:7" s="213" customFormat="1" x14ac:dyDescent="0.35">
      <c r="F428" s="214"/>
      <c r="G428" s="214"/>
    </row>
    <row r="429" spans="6:7" s="213" customFormat="1" x14ac:dyDescent="0.35">
      <c r="F429" s="214"/>
      <c r="G429" s="214"/>
    </row>
    <row r="430" spans="6:7" s="213" customFormat="1" x14ac:dyDescent="0.35">
      <c r="F430" s="214"/>
      <c r="G430" s="214"/>
    </row>
  </sheetData>
  <mergeCells count="2">
    <mergeCell ref="A1:G1"/>
    <mergeCell ref="A29:C29"/>
  </mergeCells>
  <pageMargins left="0.70866141732283472" right="0.70866141732283472" top="0.74803149606299213" bottom="0.74803149606299213" header="0.31496062992125984" footer="0.31496062992125984"/>
  <pageSetup paperSize="9" scale="76" fitToHeight="0" orientation="portrait" r:id="rId1"/>
  <headerFooter>
    <oddFooter>&amp;CPage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26F12-0914-48AE-AFE4-2F2AD1A1C8E6}">
  <dimension ref="A1:F436"/>
  <sheetViews>
    <sheetView view="pageBreakPreview" zoomScaleNormal="100" zoomScaleSheetLayoutView="100" workbookViewId="0">
      <selection activeCell="I13" sqref="I13"/>
    </sheetView>
  </sheetViews>
  <sheetFormatPr defaultColWidth="8.7265625" defaultRowHeight="14.5" x14ac:dyDescent="0.35"/>
  <cols>
    <col min="1" max="1" width="8.1796875" customWidth="1"/>
    <col min="2" max="2" width="50.7265625" customWidth="1"/>
    <col min="3" max="3" width="7.453125" customWidth="1"/>
    <col min="4" max="4" width="7.26953125" style="180" customWidth="1"/>
    <col min="5" max="5" width="11.26953125" style="108" customWidth="1"/>
    <col min="6" max="6" width="16.54296875" style="47" customWidth="1"/>
  </cols>
  <sheetData>
    <row r="1" spans="1:6" x14ac:dyDescent="0.35">
      <c r="A1" s="329" t="s">
        <v>269</v>
      </c>
      <c r="B1" s="330"/>
      <c r="C1" s="330"/>
      <c r="D1" s="330"/>
      <c r="E1" s="330"/>
      <c r="F1" s="331"/>
    </row>
    <row r="2" spans="1:6" x14ac:dyDescent="0.35">
      <c r="A2" s="155" t="s">
        <v>0</v>
      </c>
      <c r="B2" s="156" t="s">
        <v>2</v>
      </c>
      <c r="C2" s="156" t="s">
        <v>3</v>
      </c>
      <c r="D2" s="156" t="s">
        <v>4</v>
      </c>
      <c r="E2" s="157" t="s">
        <v>5</v>
      </c>
      <c r="F2" s="158" t="s">
        <v>40</v>
      </c>
    </row>
    <row r="3" spans="1:6" x14ac:dyDescent="0.35">
      <c r="A3" s="332"/>
      <c r="B3" s="333"/>
      <c r="C3" s="333"/>
      <c r="D3" s="333"/>
      <c r="E3" s="333"/>
      <c r="F3" s="334"/>
    </row>
    <row r="4" spans="1:6" ht="28.5" customHeight="1" x14ac:dyDescent="0.35">
      <c r="A4" s="159"/>
      <c r="B4" s="160"/>
      <c r="C4" s="161"/>
      <c r="D4" s="162"/>
      <c r="E4" s="163"/>
      <c r="F4" s="164"/>
    </row>
    <row r="5" spans="1:6" ht="101.5" x14ac:dyDescent="0.35">
      <c r="A5" s="159"/>
      <c r="B5" s="165" t="s">
        <v>258</v>
      </c>
      <c r="C5" s="166"/>
      <c r="D5" s="167"/>
      <c r="E5" s="168"/>
      <c r="F5" s="179"/>
    </row>
    <row r="6" spans="1:6" x14ac:dyDescent="0.35">
      <c r="A6" s="159">
        <v>1</v>
      </c>
      <c r="B6" s="169" t="s">
        <v>259</v>
      </c>
      <c r="C6" s="170"/>
      <c r="D6" s="167"/>
      <c r="E6" s="168"/>
      <c r="F6" s="179"/>
    </row>
    <row r="7" spans="1:6" ht="87" x14ac:dyDescent="0.35">
      <c r="A7" s="159">
        <v>1.1000000000000001</v>
      </c>
      <c r="B7" s="138" t="s">
        <v>260</v>
      </c>
      <c r="C7" s="171" t="s">
        <v>261</v>
      </c>
      <c r="D7" s="166">
        <v>1</v>
      </c>
      <c r="E7" s="172"/>
      <c r="F7" s="182">
        <v>785000</v>
      </c>
    </row>
    <row r="8" spans="1:6" ht="29" x14ac:dyDescent="0.35">
      <c r="A8" s="159">
        <v>1.2</v>
      </c>
      <c r="B8" s="170" t="s">
        <v>262</v>
      </c>
      <c r="C8" s="173" t="s">
        <v>263</v>
      </c>
      <c r="D8" s="167">
        <v>1</v>
      </c>
      <c r="E8" s="174">
        <v>0.05</v>
      </c>
      <c r="F8" s="179"/>
    </row>
    <row r="9" spans="1:6" ht="29" x14ac:dyDescent="0.35">
      <c r="A9" s="159">
        <v>1.3</v>
      </c>
      <c r="B9" s="170" t="s">
        <v>264</v>
      </c>
      <c r="C9" s="173" t="s">
        <v>263</v>
      </c>
      <c r="D9" s="175">
        <v>1</v>
      </c>
      <c r="E9" s="174">
        <v>0.05</v>
      </c>
      <c r="F9" s="179"/>
    </row>
    <row r="10" spans="1:6" x14ac:dyDescent="0.35">
      <c r="A10" s="159"/>
      <c r="B10" s="170"/>
      <c r="C10" s="173"/>
      <c r="D10" s="167"/>
      <c r="E10" s="176"/>
      <c r="F10" s="179"/>
    </row>
    <row r="11" spans="1:6" x14ac:dyDescent="0.35">
      <c r="A11" s="159">
        <v>2</v>
      </c>
      <c r="B11" s="169" t="s">
        <v>265</v>
      </c>
      <c r="C11" s="173"/>
      <c r="D11" s="175"/>
      <c r="E11" s="176"/>
      <c r="F11" s="179"/>
    </row>
    <row r="12" spans="1:6" ht="43.5" x14ac:dyDescent="0.35">
      <c r="A12" s="159">
        <v>2.1</v>
      </c>
      <c r="B12" s="170" t="s">
        <v>266</v>
      </c>
      <c r="C12" s="173"/>
      <c r="D12" s="177"/>
      <c r="E12" s="176"/>
      <c r="F12" s="183"/>
    </row>
    <row r="13" spans="1:6" ht="130.5" x14ac:dyDescent="0.35">
      <c r="A13" s="159"/>
      <c r="B13" s="138" t="s">
        <v>267</v>
      </c>
      <c r="C13" s="171" t="s">
        <v>261</v>
      </c>
      <c r="D13" s="136">
        <v>1</v>
      </c>
      <c r="E13" s="178"/>
      <c r="F13" s="182">
        <v>812000</v>
      </c>
    </row>
    <row r="14" spans="1:6" ht="29" x14ac:dyDescent="0.35">
      <c r="A14" s="159">
        <v>2.2000000000000002</v>
      </c>
      <c r="B14" s="170" t="s">
        <v>262</v>
      </c>
      <c r="C14" s="173" t="s">
        <v>263</v>
      </c>
      <c r="D14" s="167">
        <v>1</v>
      </c>
      <c r="E14" s="174">
        <v>0.05</v>
      </c>
      <c r="F14" s="179"/>
    </row>
    <row r="15" spans="1:6" ht="29" x14ac:dyDescent="0.35">
      <c r="A15" s="159">
        <v>2.2999999999999998</v>
      </c>
      <c r="B15" s="170" t="s">
        <v>264</v>
      </c>
      <c r="C15" s="173" t="s">
        <v>263</v>
      </c>
      <c r="D15" s="175">
        <v>1</v>
      </c>
      <c r="E15" s="174">
        <v>0.05</v>
      </c>
      <c r="F15" s="179"/>
    </row>
    <row r="16" spans="1:6" ht="28.5" customHeight="1" thickBot="1" x14ac:dyDescent="0.4">
      <c r="A16" s="204"/>
      <c r="B16" s="186"/>
      <c r="C16" s="205"/>
      <c r="D16" s="206"/>
      <c r="E16" s="163"/>
      <c r="F16" s="164"/>
    </row>
    <row r="17" spans="1:6" ht="31.9" customHeight="1" thickBot="1" x14ac:dyDescent="0.4">
      <c r="A17" s="335" t="s">
        <v>268</v>
      </c>
      <c r="B17" s="336"/>
      <c r="C17" s="207"/>
      <c r="D17" s="208"/>
      <c r="E17" s="209"/>
      <c r="F17" s="210"/>
    </row>
    <row r="398" spans="4:6" s="213" customFormat="1" x14ac:dyDescent="0.35">
      <c r="D398" s="215"/>
      <c r="E398" s="216"/>
      <c r="F398" s="214"/>
    </row>
    <row r="399" spans="4:6" s="213" customFormat="1" x14ac:dyDescent="0.35">
      <c r="D399" s="215"/>
      <c r="E399" s="216"/>
      <c r="F399" s="214"/>
    </row>
    <row r="400" spans="4:6" s="213" customFormat="1" x14ac:dyDescent="0.35">
      <c r="D400" s="215"/>
      <c r="E400" s="216"/>
      <c r="F400" s="214"/>
    </row>
    <row r="401" spans="4:6" s="213" customFormat="1" x14ac:dyDescent="0.35">
      <c r="D401" s="215"/>
      <c r="E401" s="216"/>
      <c r="F401" s="214"/>
    </row>
    <row r="402" spans="4:6" s="213" customFormat="1" x14ac:dyDescent="0.35">
      <c r="D402" s="215"/>
      <c r="E402" s="216"/>
      <c r="F402" s="214"/>
    </row>
    <row r="403" spans="4:6" s="213" customFormat="1" x14ac:dyDescent="0.35">
      <c r="D403" s="215"/>
      <c r="E403" s="216"/>
      <c r="F403" s="214"/>
    </row>
    <row r="404" spans="4:6" s="213" customFormat="1" x14ac:dyDescent="0.35">
      <c r="D404" s="215"/>
      <c r="E404" s="216"/>
      <c r="F404" s="214"/>
    </row>
    <row r="405" spans="4:6" s="213" customFormat="1" x14ac:dyDescent="0.35">
      <c r="D405" s="215"/>
      <c r="E405" s="216"/>
      <c r="F405" s="214"/>
    </row>
    <row r="406" spans="4:6" s="213" customFormat="1" x14ac:dyDescent="0.35">
      <c r="D406" s="215"/>
      <c r="E406" s="216"/>
      <c r="F406" s="214"/>
    </row>
    <row r="407" spans="4:6" s="213" customFormat="1" x14ac:dyDescent="0.35">
      <c r="D407" s="215"/>
      <c r="E407" s="216"/>
      <c r="F407" s="214"/>
    </row>
    <row r="408" spans="4:6" s="213" customFormat="1" x14ac:dyDescent="0.35">
      <c r="D408" s="215"/>
      <c r="E408" s="216"/>
      <c r="F408" s="214"/>
    </row>
    <row r="409" spans="4:6" s="213" customFormat="1" x14ac:dyDescent="0.35">
      <c r="D409" s="215"/>
      <c r="E409" s="216"/>
      <c r="F409" s="214"/>
    </row>
    <row r="410" spans="4:6" s="213" customFormat="1" x14ac:dyDescent="0.35">
      <c r="D410" s="215"/>
      <c r="E410" s="216"/>
      <c r="F410" s="214"/>
    </row>
    <row r="411" spans="4:6" s="213" customFormat="1" x14ac:dyDescent="0.35">
      <c r="D411" s="215"/>
      <c r="E411" s="216"/>
      <c r="F411" s="214"/>
    </row>
    <row r="412" spans="4:6" s="213" customFormat="1" x14ac:dyDescent="0.35">
      <c r="D412" s="215"/>
      <c r="E412" s="216"/>
      <c r="F412" s="214"/>
    </row>
    <row r="413" spans="4:6" s="213" customFormat="1" x14ac:dyDescent="0.35">
      <c r="D413" s="215"/>
      <c r="E413" s="216"/>
      <c r="F413" s="214"/>
    </row>
    <row r="414" spans="4:6" s="213" customFormat="1" x14ac:dyDescent="0.35">
      <c r="D414" s="215"/>
      <c r="E414" s="216"/>
      <c r="F414" s="214"/>
    </row>
    <row r="415" spans="4:6" s="213" customFormat="1" x14ac:dyDescent="0.35">
      <c r="D415" s="215"/>
      <c r="E415" s="216"/>
      <c r="F415" s="214"/>
    </row>
    <row r="416" spans="4:6" s="213" customFormat="1" x14ac:dyDescent="0.35">
      <c r="D416" s="215"/>
      <c r="E416" s="216"/>
      <c r="F416" s="214"/>
    </row>
    <row r="417" spans="4:6" s="213" customFormat="1" x14ac:dyDescent="0.35">
      <c r="D417" s="215"/>
      <c r="E417" s="216"/>
      <c r="F417" s="214"/>
    </row>
    <row r="418" spans="4:6" s="213" customFormat="1" x14ac:dyDescent="0.35">
      <c r="D418" s="215"/>
      <c r="E418" s="216"/>
      <c r="F418" s="214"/>
    </row>
    <row r="419" spans="4:6" s="213" customFormat="1" x14ac:dyDescent="0.35">
      <c r="D419" s="215"/>
      <c r="E419" s="216"/>
      <c r="F419" s="214"/>
    </row>
    <row r="420" spans="4:6" s="213" customFormat="1" x14ac:dyDescent="0.35">
      <c r="D420" s="215"/>
      <c r="E420" s="216"/>
      <c r="F420" s="214"/>
    </row>
    <row r="421" spans="4:6" s="213" customFormat="1" x14ac:dyDescent="0.35">
      <c r="D421" s="215"/>
      <c r="E421" s="216"/>
      <c r="F421" s="214"/>
    </row>
    <row r="422" spans="4:6" s="213" customFormat="1" x14ac:dyDescent="0.35">
      <c r="D422" s="215"/>
      <c r="E422" s="216"/>
      <c r="F422" s="214"/>
    </row>
    <row r="423" spans="4:6" s="213" customFormat="1" x14ac:dyDescent="0.35">
      <c r="D423" s="215"/>
      <c r="E423" s="216"/>
      <c r="F423" s="214"/>
    </row>
    <row r="424" spans="4:6" s="213" customFormat="1" x14ac:dyDescent="0.35">
      <c r="D424" s="215"/>
      <c r="E424" s="216"/>
      <c r="F424" s="214"/>
    </row>
    <row r="425" spans="4:6" s="213" customFormat="1" x14ac:dyDescent="0.35">
      <c r="D425" s="215"/>
      <c r="E425" s="216"/>
      <c r="F425" s="214"/>
    </row>
    <row r="426" spans="4:6" s="213" customFormat="1" x14ac:dyDescent="0.35">
      <c r="D426" s="215"/>
      <c r="E426" s="216"/>
      <c r="F426" s="214"/>
    </row>
    <row r="427" spans="4:6" s="213" customFormat="1" x14ac:dyDescent="0.35">
      <c r="D427" s="215"/>
      <c r="E427" s="216"/>
      <c r="F427" s="214"/>
    </row>
    <row r="428" spans="4:6" s="213" customFormat="1" x14ac:dyDescent="0.35">
      <c r="D428" s="215"/>
      <c r="E428" s="216"/>
      <c r="F428" s="214"/>
    </row>
    <row r="429" spans="4:6" s="213" customFormat="1" x14ac:dyDescent="0.35">
      <c r="D429" s="215"/>
      <c r="E429" s="216"/>
      <c r="F429" s="214"/>
    </row>
    <row r="430" spans="4:6" s="213" customFormat="1" x14ac:dyDescent="0.35">
      <c r="D430" s="215"/>
      <c r="E430" s="216"/>
      <c r="F430" s="214"/>
    </row>
    <row r="431" spans="4:6" s="213" customFormat="1" x14ac:dyDescent="0.35">
      <c r="D431" s="215"/>
      <c r="E431" s="216"/>
      <c r="F431" s="214"/>
    </row>
    <row r="432" spans="4:6" s="213" customFormat="1" x14ac:dyDescent="0.35">
      <c r="D432" s="215"/>
      <c r="E432" s="216"/>
      <c r="F432" s="214"/>
    </row>
    <row r="433" spans="4:6" s="213" customFormat="1" x14ac:dyDescent="0.35">
      <c r="D433" s="215"/>
      <c r="E433" s="216"/>
      <c r="F433" s="214"/>
    </row>
    <row r="434" spans="4:6" s="213" customFormat="1" x14ac:dyDescent="0.35">
      <c r="D434" s="215"/>
      <c r="E434" s="216"/>
      <c r="F434" s="214"/>
    </row>
    <row r="435" spans="4:6" s="213" customFormat="1" x14ac:dyDescent="0.35">
      <c r="D435" s="215"/>
      <c r="E435" s="216"/>
      <c r="F435" s="214"/>
    </row>
    <row r="436" spans="4:6" s="213" customFormat="1" x14ac:dyDescent="0.35">
      <c r="D436" s="215"/>
      <c r="E436" s="216"/>
      <c r="F436" s="214"/>
    </row>
  </sheetData>
  <mergeCells count="3">
    <mergeCell ref="A1:F1"/>
    <mergeCell ref="A3:F3"/>
    <mergeCell ref="A17:B17"/>
  </mergeCells>
  <pageMargins left="0.70866141732283472" right="0.70866141732283472" top="0.74803149606299213" bottom="0.74803149606299213" header="0.31496062992125984" footer="0.31496062992125984"/>
  <pageSetup paperSize="9" scale="76" orientation="portrait" r:id="rId1"/>
  <headerFooter>
    <oddFooter>&amp;CPage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8F09A-9DA5-4566-97D8-156276D19DDA}">
  <dimension ref="A1:D436"/>
  <sheetViews>
    <sheetView view="pageBreakPreview" topLeftCell="A10" zoomScaleNormal="100" zoomScaleSheetLayoutView="100" workbookViewId="0">
      <selection activeCell="H31" sqref="H31"/>
    </sheetView>
  </sheetViews>
  <sheetFormatPr defaultRowHeight="14.5" x14ac:dyDescent="0.35"/>
  <cols>
    <col min="1" max="1" width="5.26953125" customWidth="1"/>
    <col min="2" max="2" width="54.81640625" customWidth="1"/>
    <col min="3" max="3" width="6.81640625" customWidth="1"/>
    <col min="4" max="4" width="16.54296875" style="47" customWidth="1"/>
  </cols>
  <sheetData>
    <row r="1" spans="1:4" ht="15" hidden="1" thickBot="1" x14ac:dyDescent="0.4">
      <c r="A1" s="337" t="s">
        <v>41</v>
      </c>
      <c r="B1" s="337"/>
      <c r="C1" s="337"/>
      <c r="D1" s="337"/>
    </row>
    <row r="2" spans="1:4" ht="26.5" hidden="1" thickBot="1" x14ac:dyDescent="0.4">
      <c r="A2" s="24" t="s">
        <v>0</v>
      </c>
      <c r="B2" s="25" t="s">
        <v>2</v>
      </c>
      <c r="C2" s="25" t="s">
        <v>3</v>
      </c>
      <c r="D2" s="52" t="s">
        <v>40</v>
      </c>
    </row>
    <row r="3" spans="1:4" ht="15" hidden="1" thickBot="1" x14ac:dyDescent="0.4">
      <c r="A3" s="338" t="s">
        <v>31</v>
      </c>
      <c r="B3" s="339"/>
      <c r="C3" s="339"/>
      <c r="D3" s="340"/>
    </row>
    <row r="4" spans="1:4" ht="15" hidden="1" thickBot="1" x14ac:dyDescent="0.4">
      <c r="A4" s="26"/>
      <c r="B4" s="28" t="s">
        <v>42</v>
      </c>
      <c r="C4" s="29"/>
      <c r="D4" s="53"/>
    </row>
    <row r="5" spans="1:4" ht="26.5" hidden="1" thickBot="1" x14ac:dyDescent="0.4">
      <c r="A5" s="26"/>
      <c r="B5" s="27" t="s">
        <v>43</v>
      </c>
      <c r="C5" s="29"/>
      <c r="D5" s="53"/>
    </row>
    <row r="6" spans="1:4" ht="15" hidden="1" thickBot="1" x14ac:dyDescent="0.4">
      <c r="A6" s="26">
        <v>1</v>
      </c>
      <c r="B6" s="30" t="s">
        <v>44</v>
      </c>
      <c r="C6" s="29" t="s">
        <v>14</v>
      </c>
      <c r="D6" s="53"/>
    </row>
    <row r="7" spans="1:4" ht="0.75" hidden="1" customHeight="1" x14ac:dyDescent="0.35">
      <c r="A7" s="26"/>
      <c r="B7" s="31" t="s">
        <v>46</v>
      </c>
      <c r="C7" s="32"/>
      <c r="D7" s="53"/>
    </row>
    <row r="8" spans="1:4" ht="15" hidden="1" thickBot="1" x14ac:dyDescent="0.4">
      <c r="A8" s="26">
        <v>2</v>
      </c>
      <c r="B8" s="33" t="s">
        <v>47</v>
      </c>
      <c r="C8" s="32" t="s">
        <v>48</v>
      </c>
      <c r="D8" s="53"/>
    </row>
    <row r="9" spans="1:4" ht="15" hidden="1" thickBot="1" x14ac:dyDescent="0.4">
      <c r="A9" s="26"/>
      <c r="B9" s="31" t="s">
        <v>50</v>
      </c>
      <c r="C9" s="32"/>
      <c r="D9" s="53"/>
    </row>
    <row r="10" spans="1:4" x14ac:dyDescent="0.35">
      <c r="A10" s="315" t="s">
        <v>118</v>
      </c>
      <c r="B10" s="316"/>
      <c r="C10" s="316"/>
      <c r="D10" s="317"/>
    </row>
    <row r="11" spans="1:4" ht="26" x14ac:dyDescent="0.35">
      <c r="A11" s="2" t="s">
        <v>119</v>
      </c>
      <c r="B11" s="4" t="s">
        <v>2</v>
      </c>
      <c r="C11" s="4" t="s">
        <v>120</v>
      </c>
      <c r="D11" s="48" t="s">
        <v>40</v>
      </c>
    </row>
    <row r="12" spans="1:4" x14ac:dyDescent="0.35">
      <c r="A12" s="34">
        <v>1</v>
      </c>
      <c r="B12" s="36" t="s">
        <v>121</v>
      </c>
      <c r="C12" s="22"/>
      <c r="D12" s="56">
        <f>+'Preliminary and General'!G171</f>
        <v>0</v>
      </c>
    </row>
    <row r="13" spans="1:4" x14ac:dyDescent="0.35">
      <c r="A13" s="34"/>
      <c r="B13" s="36"/>
      <c r="C13" s="22"/>
      <c r="D13" s="56"/>
    </row>
    <row r="14" spans="1:4" x14ac:dyDescent="0.35">
      <c r="A14" s="34">
        <v>2</v>
      </c>
      <c r="B14" s="36" t="s">
        <v>195</v>
      </c>
      <c r="C14" s="22"/>
      <c r="D14" s="56">
        <f>+'Bulk Earthworks'!G45</f>
        <v>0</v>
      </c>
    </row>
    <row r="15" spans="1:4" x14ac:dyDescent="0.35">
      <c r="A15" s="34"/>
      <c r="B15" s="36"/>
      <c r="C15" s="22"/>
      <c r="D15" s="56"/>
    </row>
    <row r="16" spans="1:4" x14ac:dyDescent="0.35">
      <c r="A16" s="34">
        <v>3</v>
      </c>
      <c r="B16" s="36" t="s">
        <v>187</v>
      </c>
      <c r="C16" s="22"/>
      <c r="D16" s="56">
        <f>+Roadworks!G41</f>
        <v>0</v>
      </c>
    </row>
    <row r="17" spans="1:4" x14ac:dyDescent="0.35">
      <c r="A17" s="34"/>
      <c r="B17" s="36"/>
      <c r="C17" s="22"/>
      <c r="D17" s="56"/>
    </row>
    <row r="18" spans="1:4" x14ac:dyDescent="0.35">
      <c r="A18" s="34">
        <v>4</v>
      </c>
      <c r="B18" s="36" t="s">
        <v>78</v>
      </c>
      <c r="C18" s="22"/>
      <c r="D18" s="56">
        <f>+'Concrete Abutments'!G54</f>
        <v>0</v>
      </c>
    </row>
    <row r="19" spans="1:4" x14ac:dyDescent="0.35">
      <c r="A19" s="34"/>
      <c r="B19" s="36"/>
      <c r="C19" s="22"/>
      <c r="D19" s="56"/>
    </row>
    <row r="20" spans="1:4" x14ac:dyDescent="0.35">
      <c r="A20" s="34">
        <v>5</v>
      </c>
      <c r="B20" s="36" t="s">
        <v>122</v>
      </c>
      <c r="C20" s="38"/>
      <c r="D20" s="56">
        <f>+Gabions!G49</f>
        <v>0</v>
      </c>
    </row>
    <row r="21" spans="1:4" x14ac:dyDescent="0.35">
      <c r="A21" s="34"/>
      <c r="B21" s="36"/>
      <c r="C21" s="38"/>
      <c r="D21" s="56"/>
    </row>
    <row r="22" spans="1:4" x14ac:dyDescent="0.35">
      <c r="A22" s="34">
        <v>6</v>
      </c>
      <c r="B22" s="36" t="s">
        <v>123</v>
      </c>
      <c r="C22" s="38"/>
      <c r="D22" s="56">
        <f>+Piling!G49</f>
        <v>0</v>
      </c>
    </row>
    <row r="23" spans="1:4" x14ac:dyDescent="0.35">
      <c r="A23" s="34"/>
      <c r="B23" s="36"/>
      <c r="C23" s="38"/>
      <c r="D23" s="56"/>
    </row>
    <row r="24" spans="1:4" x14ac:dyDescent="0.35">
      <c r="A24" s="34">
        <v>7</v>
      </c>
      <c r="B24" s="36" t="s">
        <v>125</v>
      </c>
      <c r="C24" s="38"/>
      <c r="D24" s="56">
        <f>+Bridge!G29</f>
        <v>0</v>
      </c>
    </row>
    <row r="25" spans="1:4" x14ac:dyDescent="0.35">
      <c r="A25" s="34"/>
      <c r="B25" s="36"/>
      <c r="C25" s="38"/>
      <c r="D25" s="56"/>
    </row>
    <row r="26" spans="1:4" ht="15" thickBot="1" x14ac:dyDescent="0.4">
      <c r="A26" s="34">
        <v>8</v>
      </c>
      <c r="B26" s="36" t="s">
        <v>198</v>
      </c>
      <c r="C26" s="38"/>
      <c r="D26" s="128">
        <f>+'Contract Participation Goals'!F17</f>
        <v>0</v>
      </c>
    </row>
    <row r="27" spans="1:4" x14ac:dyDescent="0.35">
      <c r="A27" s="34"/>
      <c r="B27" s="36"/>
      <c r="C27" s="38"/>
      <c r="D27" s="127"/>
    </row>
    <row r="28" spans="1:4" x14ac:dyDescent="0.35">
      <c r="A28" s="34">
        <v>9</v>
      </c>
      <c r="B28" s="21" t="s">
        <v>199</v>
      </c>
      <c r="C28" s="38"/>
      <c r="D28" s="56">
        <f>SUM(D12:D27)</f>
        <v>0</v>
      </c>
    </row>
    <row r="29" spans="1:4" x14ac:dyDescent="0.35">
      <c r="A29" s="34"/>
      <c r="B29" s="36"/>
      <c r="C29" s="38"/>
      <c r="D29" s="56"/>
    </row>
    <row r="30" spans="1:4" ht="43.15" customHeight="1" thickBot="1" x14ac:dyDescent="0.4">
      <c r="A30" s="34">
        <v>10</v>
      </c>
      <c r="B30" s="126" t="s">
        <v>290</v>
      </c>
      <c r="C30" s="139">
        <v>0.1</v>
      </c>
      <c r="D30" s="129">
        <f>+D28*C30</f>
        <v>0</v>
      </c>
    </row>
    <row r="31" spans="1:4" x14ac:dyDescent="0.35">
      <c r="A31" s="34"/>
      <c r="B31" s="36"/>
      <c r="C31" s="38"/>
      <c r="D31" s="127"/>
    </row>
    <row r="32" spans="1:4" x14ac:dyDescent="0.35">
      <c r="A32" s="34">
        <v>11</v>
      </c>
      <c r="B32" s="21" t="s">
        <v>200</v>
      </c>
      <c r="C32" s="38"/>
      <c r="D32" s="56">
        <f>+D30+D28</f>
        <v>0</v>
      </c>
    </row>
    <row r="33" spans="1:4" x14ac:dyDescent="0.35">
      <c r="A33" s="34"/>
      <c r="B33" s="36"/>
      <c r="C33" s="38"/>
      <c r="D33" s="56"/>
    </row>
    <row r="34" spans="1:4" x14ac:dyDescent="0.35">
      <c r="A34" s="34">
        <v>12</v>
      </c>
      <c r="B34" s="36" t="s">
        <v>161</v>
      </c>
      <c r="C34" s="38"/>
      <c r="D34" s="56">
        <f>+D32*0.15</f>
        <v>0</v>
      </c>
    </row>
    <row r="35" spans="1:4" ht="15" thickBot="1" x14ac:dyDescent="0.4">
      <c r="A35" s="62"/>
      <c r="B35" s="76"/>
      <c r="C35" s="64"/>
      <c r="D35" s="75"/>
    </row>
    <row r="36" spans="1:4" ht="27" customHeight="1" thickBot="1" x14ac:dyDescent="0.4">
      <c r="A36" s="297" t="s">
        <v>162</v>
      </c>
      <c r="B36" s="298"/>
      <c r="C36" s="187"/>
      <c r="D36" s="190">
        <f>+D34+D32</f>
        <v>0</v>
      </c>
    </row>
    <row r="398" spans="4:4" s="213" customFormat="1" x14ac:dyDescent="0.35">
      <c r="D398" s="214"/>
    </row>
    <row r="399" spans="4:4" s="213" customFormat="1" x14ac:dyDescent="0.35">
      <c r="D399" s="214"/>
    </row>
    <row r="400" spans="4:4" s="213" customFormat="1" x14ac:dyDescent="0.35">
      <c r="D400" s="214"/>
    </row>
    <row r="401" spans="4:4" s="213" customFormat="1" x14ac:dyDescent="0.35">
      <c r="D401" s="214"/>
    </row>
    <row r="402" spans="4:4" s="213" customFormat="1" x14ac:dyDescent="0.35">
      <c r="D402" s="214"/>
    </row>
    <row r="403" spans="4:4" s="213" customFormat="1" x14ac:dyDescent="0.35">
      <c r="D403" s="214"/>
    </row>
    <row r="404" spans="4:4" s="213" customFormat="1" x14ac:dyDescent="0.35">
      <c r="D404" s="214"/>
    </row>
    <row r="405" spans="4:4" s="213" customFormat="1" x14ac:dyDescent="0.35">
      <c r="D405" s="214"/>
    </row>
    <row r="406" spans="4:4" s="213" customFormat="1" x14ac:dyDescent="0.35">
      <c r="D406" s="214"/>
    </row>
    <row r="407" spans="4:4" s="213" customFormat="1" x14ac:dyDescent="0.35">
      <c r="D407" s="214"/>
    </row>
    <row r="408" spans="4:4" s="213" customFormat="1" x14ac:dyDescent="0.35">
      <c r="D408" s="214"/>
    </row>
    <row r="409" spans="4:4" s="213" customFormat="1" x14ac:dyDescent="0.35">
      <c r="D409" s="214"/>
    </row>
    <row r="410" spans="4:4" s="213" customFormat="1" x14ac:dyDescent="0.35">
      <c r="D410" s="214"/>
    </row>
    <row r="411" spans="4:4" s="213" customFormat="1" x14ac:dyDescent="0.35">
      <c r="D411" s="214"/>
    </row>
    <row r="412" spans="4:4" s="213" customFormat="1" x14ac:dyDescent="0.35">
      <c r="D412" s="214"/>
    </row>
    <row r="413" spans="4:4" s="213" customFormat="1" x14ac:dyDescent="0.35">
      <c r="D413" s="214"/>
    </row>
    <row r="414" spans="4:4" s="213" customFormat="1" x14ac:dyDescent="0.35">
      <c r="D414" s="214"/>
    </row>
    <row r="415" spans="4:4" s="213" customFormat="1" x14ac:dyDescent="0.35">
      <c r="D415" s="214"/>
    </row>
    <row r="416" spans="4:4" s="213" customFormat="1" x14ac:dyDescent="0.35">
      <c r="D416" s="214"/>
    </row>
    <row r="417" spans="4:4" s="213" customFormat="1" x14ac:dyDescent="0.35">
      <c r="D417" s="214"/>
    </row>
    <row r="418" spans="4:4" s="213" customFormat="1" x14ac:dyDescent="0.35">
      <c r="D418" s="214"/>
    </row>
    <row r="419" spans="4:4" s="213" customFormat="1" x14ac:dyDescent="0.35">
      <c r="D419" s="214"/>
    </row>
    <row r="420" spans="4:4" s="213" customFormat="1" x14ac:dyDescent="0.35">
      <c r="D420" s="214"/>
    </row>
    <row r="421" spans="4:4" s="213" customFormat="1" x14ac:dyDescent="0.35">
      <c r="D421" s="214"/>
    </row>
    <row r="422" spans="4:4" s="213" customFormat="1" x14ac:dyDescent="0.35">
      <c r="D422" s="214"/>
    </row>
    <row r="423" spans="4:4" s="213" customFormat="1" x14ac:dyDescent="0.35">
      <c r="D423" s="214"/>
    </row>
    <row r="424" spans="4:4" s="213" customFormat="1" x14ac:dyDescent="0.35">
      <c r="D424" s="214"/>
    </row>
    <row r="425" spans="4:4" s="213" customFormat="1" x14ac:dyDescent="0.35">
      <c r="D425" s="214"/>
    </row>
    <row r="426" spans="4:4" s="213" customFormat="1" x14ac:dyDescent="0.35">
      <c r="D426" s="214"/>
    </row>
    <row r="427" spans="4:4" s="213" customFormat="1" x14ac:dyDescent="0.35">
      <c r="D427" s="214"/>
    </row>
    <row r="428" spans="4:4" s="213" customFormat="1" x14ac:dyDescent="0.35">
      <c r="D428" s="214"/>
    </row>
    <row r="429" spans="4:4" s="213" customFormat="1" x14ac:dyDescent="0.35">
      <c r="D429" s="214"/>
    </row>
    <row r="430" spans="4:4" s="213" customFormat="1" x14ac:dyDescent="0.35">
      <c r="D430" s="214"/>
    </row>
    <row r="431" spans="4:4" s="213" customFormat="1" x14ac:dyDescent="0.35">
      <c r="D431" s="214"/>
    </row>
    <row r="432" spans="4:4" s="213" customFormat="1" x14ac:dyDescent="0.35">
      <c r="D432" s="214"/>
    </row>
    <row r="433" spans="4:4" s="213" customFormat="1" x14ac:dyDescent="0.35">
      <c r="D433" s="214"/>
    </row>
    <row r="434" spans="4:4" s="213" customFormat="1" x14ac:dyDescent="0.35">
      <c r="D434" s="214"/>
    </row>
    <row r="435" spans="4:4" s="213" customFormat="1" x14ac:dyDescent="0.35">
      <c r="D435" s="214"/>
    </row>
    <row r="436" spans="4:4" s="213" customFormat="1" x14ac:dyDescent="0.35">
      <c r="D436" s="214"/>
    </row>
  </sheetData>
  <mergeCells count="4">
    <mergeCell ref="A1:D1"/>
    <mergeCell ref="A3:D3"/>
    <mergeCell ref="A10:D10"/>
    <mergeCell ref="A36:B36"/>
  </mergeCells>
  <pageMargins left="0.70866141732283472" right="0.70866141732283472" top="0.74803149606299213" bottom="0.74803149606299213" header="0.31496062992125984" footer="0.31496062992125984"/>
  <pageSetup paperSize="9" scale="76" fitToHeight="0" orientation="portrait" r:id="rId1"/>
  <headerFoot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13</vt:i4>
      </vt:variant>
    </vt:vector>
  </HeadingPairs>
  <TitlesOfParts>
    <vt:vector size="22" baseType="lpstr">
      <vt:lpstr>Preliminary and General</vt:lpstr>
      <vt:lpstr>Bulk Earthworks</vt:lpstr>
      <vt:lpstr>Roadworks</vt:lpstr>
      <vt:lpstr>Concrete Abutments</vt:lpstr>
      <vt:lpstr>Gabions</vt:lpstr>
      <vt:lpstr>Piling</vt:lpstr>
      <vt:lpstr>Bridge</vt:lpstr>
      <vt:lpstr>Contract Participation Goals</vt:lpstr>
      <vt:lpstr>Summary</vt:lpstr>
      <vt:lpstr>Bridge!Print_Area</vt:lpstr>
      <vt:lpstr>'Bulk Earthworks'!Print_Area</vt:lpstr>
      <vt:lpstr>'Concrete Abutments'!Print_Area</vt:lpstr>
      <vt:lpstr>'Contract Participation Goals'!Print_Area</vt:lpstr>
      <vt:lpstr>Gabions!Print_Area</vt:lpstr>
      <vt:lpstr>Piling!Print_Area</vt:lpstr>
      <vt:lpstr>'Preliminary and General'!Print_Area</vt:lpstr>
      <vt:lpstr>Roadworks!Print_Area</vt:lpstr>
      <vt:lpstr>Summary!Print_Area</vt:lpstr>
      <vt:lpstr>'Bulk Earthworks'!Print_Titles</vt:lpstr>
      <vt:lpstr>'Concrete Abutments'!Print_Titles</vt:lpstr>
      <vt:lpstr>Piling!Print_Titles</vt:lpstr>
      <vt:lpstr>'Preliminary and General'!Print_Titles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Thanduxolo Zombe</dc:creator>
  <cp:lastModifiedBy>Nokuthula Sangweni</cp:lastModifiedBy>
  <cp:lastPrinted>2025-08-11T10:47:13Z</cp:lastPrinted>
  <dcterms:created xsi:type="dcterms:W3CDTF">2021-07-08T06:25:26Z</dcterms:created>
  <dcterms:modified xsi:type="dcterms:W3CDTF">2025-10-08T10:00:17Z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c77197ec9f5046a59005ee1e3f22175f</vt:lpwstr>
  </property>
</Properties>
</file>